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issa\Documents\"/>
    </mc:Choice>
  </mc:AlternateContent>
  <bookViews>
    <workbookView xWindow="240" yWindow="30" windowWidth="20115" windowHeight="8220"/>
  </bookViews>
  <sheets>
    <sheet name="Accretion Model" sheetId="2" r:id="rId1"/>
    <sheet name="Amortization Model" sheetId="1" r:id="rId2"/>
  </sheets>
  <definedNames>
    <definedName name="Cpn" localSheetId="0">'Accretion Model'!$B$4</definedName>
    <definedName name="Cpn" localSheetId="1">'Amortization Model'!$B$4</definedName>
    <definedName name="EndDate" localSheetId="0">'Accretion Model'!$A$1:$A$30925</definedName>
    <definedName name="EndDate" localSheetId="1">'Amortization Model'!$A$1:$A$30925</definedName>
    <definedName name="EYield" localSheetId="0">'Accretion Model'!$B$5</definedName>
    <definedName name="EYield" localSheetId="1">'Amortization Model'!$B$5</definedName>
    <definedName name="FV" localSheetId="0">'Accretion Model'!$B$7</definedName>
    <definedName name="FV" localSheetId="1">'Amortization Model'!$B$7</definedName>
    <definedName name="IDate" localSheetId="0">'Accretion Model'!$B$1</definedName>
    <definedName name="IDate" localSheetId="1">'Amortization Model'!$B$1</definedName>
    <definedName name="MDate" localSheetId="0">'Accretion Model'!$B$3</definedName>
    <definedName name="MDate" localSheetId="1">'Amortization Model'!$B$3</definedName>
    <definedName name="N" localSheetId="0">'Accretion Model'!$B$1:$B$30925</definedName>
    <definedName name="N" localSheetId="1">'Amortization Model'!$B$1:$B$30925</definedName>
    <definedName name="Opening" localSheetId="0">'Accretion Model'!$C$1:$C$30925</definedName>
    <definedName name="Opening" localSheetId="1">'Amortization Model'!$C$1:$C$30925</definedName>
    <definedName name="Par" localSheetId="0">'Accretion Model'!$B$8</definedName>
    <definedName name="Par" localSheetId="1">'Amortization Model'!$B$8</definedName>
    <definedName name="VDate" localSheetId="0">'Accretion Model'!$B$2</definedName>
    <definedName name="VDate" localSheetId="1">'Amortization Model'!$B$2</definedName>
    <definedName name="YY" localSheetId="0">'Accretion Model'!$C$5</definedName>
    <definedName name="YY" localSheetId="1">'Amortization Model'!$C$5</definedName>
  </definedNames>
  <calcPr calcId="171027"/>
</workbook>
</file>

<file path=xl/calcChain.xml><?xml version="1.0" encoding="utf-8"?>
<calcChain xmlns="http://schemas.openxmlformats.org/spreadsheetml/2006/main">
  <c r="E63" i="2" l="1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C12" i="2"/>
  <c r="D12" i="2" s="1"/>
  <c r="A12" i="2"/>
  <c r="B12" i="2" s="1"/>
  <c r="F12" i="2" l="1"/>
  <c r="G12" i="2" s="1"/>
  <c r="C13" i="2" s="1"/>
  <c r="D13" i="2" s="1"/>
  <c r="F13" i="2" s="1"/>
  <c r="G13" i="2" s="1"/>
  <c r="C14" i="2" s="1"/>
  <c r="D14" i="2" s="1"/>
  <c r="F14" i="2" s="1"/>
  <c r="G14" i="2" s="1"/>
  <c r="C15" i="2" s="1"/>
  <c r="D15" i="2" s="1"/>
  <c r="F15" i="2" s="1"/>
  <c r="G15" i="2" s="1"/>
  <c r="C16" i="2" s="1"/>
  <c r="D16" i="2" s="1"/>
  <c r="F16" i="2" s="1"/>
  <c r="G16" i="2" s="1"/>
  <c r="C17" i="2" s="1"/>
  <c r="D17" i="2" s="1"/>
  <c r="F17" i="2" s="1"/>
  <c r="G17" i="2" s="1"/>
  <c r="C18" i="2" s="1"/>
  <c r="D18" i="2" s="1"/>
  <c r="F18" i="2" s="1"/>
  <c r="G18" i="2" s="1"/>
  <c r="C19" i="2" s="1"/>
  <c r="D19" i="2" s="1"/>
  <c r="F19" i="2" s="1"/>
  <c r="G19" i="2" s="1"/>
  <c r="C20" i="2" s="1"/>
  <c r="D20" i="2" s="1"/>
  <c r="F20" i="2" s="1"/>
  <c r="G20" i="2" s="1"/>
  <c r="C21" i="2" s="1"/>
  <c r="D21" i="2" s="1"/>
  <c r="F21" i="2" s="1"/>
  <c r="G21" i="2" s="1"/>
  <c r="C22" i="2" s="1"/>
  <c r="D22" i="2" s="1"/>
  <c r="F22" i="2" s="1"/>
  <c r="G22" i="2" s="1"/>
  <c r="C23" i="2" s="1"/>
  <c r="D23" i="2" s="1"/>
  <c r="F23" i="2" s="1"/>
  <c r="G23" i="2" s="1"/>
  <c r="C24" i="2" s="1"/>
  <c r="D24" i="2" s="1"/>
  <c r="F24" i="2" s="1"/>
  <c r="G24" i="2" s="1"/>
  <c r="C25" i="2" s="1"/>
  <c r="D25" i="2" s="1"/>
  <c r="F25" i="2" s="1"/>
  <c r="G25" i="2" s="1"/>
  <c r="C26" i="2" s="1"/>
  <c r="D26" i="2" s="1"/>
  <c r="F26" i="2" s="1"/>
  <c r="G26" i="2" s="1"/>
  <c r="C27" i="2" s="1"/>
  <c r="D27" i="2" s="1"/>
  <c r="F27" i="2" s="1"/>
  <c r="G27" i="2" s="1"/>
  <c r="C28" i="2" s="1"/>
  <c r="D28" i="2" s="1"/>
  <c r="F28" i="2" s="1"/>
  <c r="G28" i="2" s="1"/>
  <c r="C29" i="2" s="1"/>
  <c r="D29" i="2" s="1"/>
  <c r="F29" i="2" s="1"/>
  <c r="G29" i="2" s="1"/>
  <c r="C30" i="2" s="1"/>
  <c r="D30" i="2" s="1"/>
  <c r="F30" i="2" s="1"/>
  <c r="G30" i="2" s="1"/>
  <c r="C31" i="2" s="1"/>
  <c r="D31" i="2" s="1"/>
  <c r="F31" i="2" s="1"/>
  <c r="G31" i="2" s="1"/>
  <c r="C32" i="2" s="1"/>
  <c r="D32" i="2" s="1"/>
  <c r="F32" i="2" s="1"/>
  <c r="G32" i="2" s="1"/>
  <c r="C33" i="2" s="1"/>
  <c r="D33" i="2" s="1"/>
  <c r="F33" i="2" s="1"/>
  <c r="G33" i="2" s="1"/>
  <c r="C34" i="2" s="1"/>
  <c r="D34" i="2" s="1"/>
  <c r="F34" i="2" s="1"/>
  <c r="G34" i="2" s="1"/>
  <c r="C35" i="2" s="1"/>
  <c r="D35" i="2" s="1"/>
  <c r="F35" i="2" s="1"/>
  <c r="G35" i="2" s="1"/>
  <c r="C36" i="2" s="1"/>
  <c r="D36" i="2" s="1"/>
  <c r="F36" i="2" s="1"/>
  <c r="G36" i="2" s="1"/>
  <c r="C37" i="2" s="1"/>
  <c r="D37" i="2" s="1"/>
  <c r="F37" i="2" s="1"/>
  <c r="G37" i="2" s="1"/>
  <c r="C38" i="2" s="1"/>
  <c r="D38" i="2" s="1"/>
  <c r="F38" i="2" s="1"/>
  <c r="G38" i="2" s="1"/>
  <c r="C39" i="2" s="1"/>
  <c r="D39" i="2" s="1"/>
  <c r="F39" i="2" s="1"/>
  <c r="G39" i="2" s="1"/>
  <c r="C40" i="2" s="1"/>
  <c r="D40" i="2" s="1"/>
  <c r="F40" i="2" s="1"/>
  <c r="G40" i="2" s="1"/>
  <c r="C41" i="2" s="1"/>
  <c r="D41" i="2" s="1"/>
  <c r="F41" i="2" s="1"/>
  <c r="G41" i="2" s="1"/>
  <c r="C42" i="2" s="1"/>
  <c r="D42" i="2" s="1"/>
  <c r="F42" i="2" s="1"/>
  <c r="G42" i="2" s="1"/>
  <c r="C43" i="2" s="1"/>
  <c r="D43" i="2" s="1"/>
  <c r="F43" i="2" s="1"/>
  <c r="G43" i="2" s="1"/>
  <c r="C44" i="2" s="1"/>
  <c r="D44" i="2" s="1"/>
  <c r="F44" i="2" s="1"/>
  <c r="G44" i="2" s="1"/>
  <c r="C45" i="2" s="1"/>
  <c r="D45" i="2" s="1"/>
  <c r="F45" i="2" s="1"/>
  <c r="G45" i="2" s="1"/>
  <c r="C46" i="2" s="1"/>
  <c r="D46" i="2" s="1"/>
  <c r="F46" i="2" s="1"/>
  <c r="G46" i="2" s="1"/>
  <c r="C47" i="2" s="1"/>
  <c r="D47" i="2" s="1"/>
  <c r="F47" i="2" s="1"/>
  <c r="G47" i="2" s="1"/>
  <c r="C48" i="2" s="1"/>
  <c r="D48" i="2" s="1"/>
  <c r="F48" i="2" s="1"/>
  <c r="G48" i="2" s="1"/>
  <c r="C49" i="2" s="1"/>
  <c r="D49" i="2" s="1"/>
  <c r="F49" i="2" s="1"/>
  <c r="G49" i="2" s="1"/>
  <c r="C50" i="2" s="1"/>
  <c r="D50" i="2" s="1"/>
  <c r="F50" i="2" s="1"/>
  <c r="G50" i="2" s="1"/>
  <c r="C51" i="2" s="1"/>
  <c r="D51" i="2" s="1"/>
  <c r="F51" i="2" s="1"/>
  <c r="G51" i="2" s="1"/>
  <c r="C52" i="2" s="1"/>
  <c r="D52" i="2" s="1"/>
  <c r="F52" i="2" s="1"/>
  <c r="G52" i="2" s="1"/>
  <c r="C53" i="2" s="1"/>
  <c r="D53" i="2" s="1"/>
  <c r="F53" i="2" s="1"/>
  <c r="G53" i="2" s="1"/>
  <c r="C54" i="2" s="1"/>
  <c r="D54" i="2" s="1"/>
  <c r="F54" i="2" s="1"/>
  <c r="G54" i="2" s="1"/>
  <c r="C55" i="2" s="1"/>
  <c r="D55" i="2" s="1"/>
  <c r="F55" i="2" s="1"/>
  <c r="G55" i="2" s="1"/>
  <c r="C56" i="2" s="1"/>
  <c r="D56" i="2" s="1"/>
  <c r="F56" i="2" s="1"/>
  <c r="G56" i="2" s="1"/>
  <c r="C57" i="2" s="1"/>
  <c r="D57" i="2" s="1"/>
  <c r="F57" i="2" s="1"/>
  <c r="G57" i="2" s="1"/>
  <c r="C58" i="2" s="1"/>
  <c r="D58" i="2" s="1"/>
  <c r="F58" i="2" s="1"/>
  <c r="G58" i="2" s="1"/>
  <c r="C59" i="2" s="1"/>
  <c r="D59" i="2" s="1"/>
  <c r="F59" i="2" s="1"/>
  <c r="G59" i="2" s="1"/>
  <c r="C60" i="2" s="1"/>
  <c r="D60" i="2" s="1"/>
  <c r="F60" i="2" s="1"/>
  <c r="G60" i="2" s="1"/>
  <c r="C61" i="2" s="1"/>
  <c r="D61" i="2" s="1"/>
  <c r="F61" i="2" s="1"/>
  <c r="G61" i="2" s="1"/>
  <c r="C62" i="2" s="1"/>
  <c r="D62" i="2" s="1"/>
  <c r="F62" i="2" s="1"/>
  <c r="G62" i="2" s="1"/>
  <c r="C63" i="2" s="1"/>
  <c r="D63" i="2" s="1"/>
  <c r="F63" i="2" s="1"/>
  <c r="G63" i="2" s="1"/>
  <c r="A13" i="2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A13" i="1"/>
  <c r="E12" i="1"/>
  <c r="C12" i="1"/>
  <c r="D12" i="1" s="1"/>
  <c r="F12" i="1" s="1"/>
  <c r="A12" i="1"/>
  <c r="B12" i="1" s="1"/>
  <c r="B13" i="2" l="1"/>
  <c r="A14" i="2"/>
  <c r="F65" i="2"/>
  <c r="A14" i="1"/>
  <c r="B13" i="1"/>
  <c r="G12" i="1"/>
  <c r="C13" i="1" s="1"/>
  <c r="D13" i="1" s="1"/>
  <c r="F13" i="1" s="1"/>
  <c r="G13" i="1" s="1"/>
  <c r="C14" i="1" s="1"/>
  <c r="D14" i="1" s="1"/>
  <c r="F14" i="1" s="1"/>
  <c r="G14" i="1" s="1"/>
  <c r="C15" i="1" s="1"/>
  <c r="D15" i="1" s="1"/>
  <c r="F15" i="1" s="1"/>
  <c r="G15" i="1" s="1"/>
  <c r="C16" i="1" s="1"/>
  <c r="D16" i="1" s="1"/>
  <c r="F16" i="1" s="1"/>
  <c r="G16" i="1" s="1"/>
  <c r="C17" i="1" s="1"/>
  <c r="D17" i="1" s="1"/>
  <c r="F17" i="1" s="1"/>
  <c r="G17" i="1" s="1"/>
  <c r="C18" i="1" s="1"/>
  <c r="D18" i="1" s="1"/>
  <c r="F18" i="1" s="1"/>
  <c r="G18" i="1" s="1"/>
  <c r="C19" i="1" s="1"/>
  <c r="D19" i="1" s="1"/>
  <c r="F19" i="1" s="1"/>
  <c r="G19" i="1" s="1"/>
  <c r="C20" i="1" s="1"/>
  <c r="D20" i="1" s="1"/>
  <c r="F20" i="1" s="1"/>
  <c r="G20" i="1" s="1"/>
  <c r="C21" i="1" s="1"/>
  <c r="D21" i="1" s="1"/>
  <c r="F21" i="1" s="1"/>
  <c r="G21" i="1" s="1"/>
  <c r="C22" i="1" s="1"/>
  <c r="D22" i="1" s="1"/>
  <c r="F22" i="1" s="1"/>
  <c r="G22" i="1" s="1"/>
  <c r="C23" i="1" s="1"/>
  <c r="D23" i="1" s="1"/>
  <c r="F23" i="1" s="1"/>
  <c r="G23" i="1" s="1"/>
  <c r="C24" i="1" s="1"/>
  <c r="D24" i="1" s="1"/>
  <c r="F24" i="1" s="1"/>
  <c r="G24" i="1" s="1"/>
  <c r="C25" i="1" s="1"/>
  <c r="D25" i="1" s="1"/>
  <c r="F25" i="1" s="1"/>
  <c r="G25" i="1" s="1"/>
  <c r="C26" i="1" s="1"/>
  <c r="D26" i="1" s="1"/>
  <c r="F26" i="1" s="1"/>
  <c r="G26" i="1" s="1"/>
  <c r="C27" i="1" s="1"/>
  <c r="D27" i="1" s="1"/>
  <c r="F27" i="1" s="1"/>
  <c r="G27" i="1" s="1"/>
  <c r="C28" i="1" s="1"/>
  <c r="D28" i="1" s="1"/>
  <c r="F28" i="1" s="1"/>
  <c r="G28" i="1" s="1"/>
  <c r="C29" i="1" s="1"/>
  <c r="D29" i="1" s="1"/>
  <c r="F29" i="1" s="1"/>
  <c r="G29" i="1" s="1"/>
  <c r="C30" i="1" s="1"/>
  <c r="D30" i="1" s="1"/>
  <c r="F30" i="1" s="1"/>
  <c r="G30" i="1" s="1"/>
  <c r="C31" i="1" s="1"/>
  <c r="D31" i="1" s="1"/>
  <c r="F31" i="1" s="1"/>
  <c r="G31" i="1" s="1"/>
  <c r="C32" i="1" s="1"/>
  <c r="D32" i="1" s="1"/>
  <c r="F32" i="1" s="1"/>
  <c r="G32" i="1" s="1"/>
  <c r="C33" i="1" s="1"/>
  <c r="D33" i="1" s="1"/>
  <c r="F33" i="1" s="1"/>
  <c r="G33" i="1" s="1"/>
  <c r="C34" i="1" s="1"/>
  <c r="D34" i="1" s="1"/>
  <c r="F34" i="1" s="1"/>
  <c r="G34" i="1" s="1"/>
  <c r="C35" i="1" s="1"/>
  <c r="D35" i="1" s="1"/>
  <c r="F35" i="1" s="1"/>
  <c r="G35" i="1" s="1"/>
  <c r="C36" i="1" s="1"/>
  <c r="D36" i="1" s="1"/>
  <c r="F36" i="1" s="1"/>
  <c r="G36" i="1" s="1"/>
  <c r="C37" i="1" s="1"/>
  <c r="D37" i="1" s="1"/>
  <c r="F37" i="1" s="1"/>
  <c r="G37" i="1" s="1"/>
  <c r="C38" i="1" s="1"/>
  <c r="D38" i="1" s="1"/>
  <c r="F38" i="1" s="1"/>
  <c r="G38" i="1" s="1"/>
  <c r="C39" i="1" s="1"/>
  <c r="D39" i="1" s="1"/>
  <c r="F39" i="1" s="1"/>
  <c r="G39" i="1" s="1"/>
  <c r="C40" i="1" s="1"/>
  <c r="D40" i="1" s="1"/>
  <c r="F40" i="1" s="1"/>
  <c r="G40" i="1" s="1"/>
  <c r="C41" i="1" s="1"/>
  <c r="D41" i="1" s="1"/>
  <c r="F41" i="1" s="1"/>
  <c r="G41" i="1" s="1"/>
  <c r="C42" i="1" s="1"/>
  <c r="D42" i="1" s="1"/>
  <c r="F42" i="1" s="1"/>
  <c r="G42" i="1" s="1"/>
  <c r="C43" i="1" s="1"/>
  <c r="D43" i="1" s="1"/>
  <c r="F43" i="1" s="1"/>
  <c r="G43" i="1" s="1"/>
  <c r="C44" i="1" s="1"/>
  <c r="D44" i="1" s="1"/>
  <c r="F44" i="1" s="1"/>
  <c r="G44" i="1" s="1"/>
  <c r="C45" i="1" s="1"/>
  <c r="D45" i="1" s="1"/>
  <c r="F45" i="1" s="1"/>
  <c r="G45" i="1" s="1"/>
  <c r="C46" i="1" s="1"/>
  <c r="D46" i="1" s="1"/>
  <c r="F46" i="1" s="1"/>
  <c r="G46" i="1" s="1"/>
  <c r="C47" i="1" s="1"/>
  <c r="D47" i="1" s="1"/>
  <c r="F47" i="1" s="1"/>
  <c r="G47" i="1" s="1"/>
  <c r="C48" i="1" s="1"/>
  <c r="D48" i="1" s="1"/>
  <c r="F48" i="1" s="1"/>
  <c r="G48" i="1" s="1"/>
  <c r="C49" i="1" s="1"/>
  <c r="D49" i="1" s="1"/>
  <c r="F49" i="1" s="1"/>
  <c r="G49" i="1" s="1"/>
  <c r="C50" i="1" s="1"/>
  <c r="D50" i="1" s="1"/>
  <c r="F50" i="1" s="1"/>
  <c r="G50" i="1" s="1"/>
  <c r="C51" i="1" s="1"/>
  <c r="D51" i="1" s="1"/>
  <c r="F51" i="1" s="1"/>
  <c r="G51" i="1" s="1"/>
  <c r="C52" i="1" s="1"/>
  <c r="D52" i="1" s="1"/>
  <c r="F52" i="1" s="1"/>
  <c r="G52" i="1" s="1"/>
  <c r="C53" i="1" s="1"/>
  <c r="D53" i="1" s="1"/>
  <c r="F53" i="1" s="1"/>
  <c r="G53" i="1" s="1"/>
  <c r="C54" i="1" s="1"/>
  <c r="D54" i="1" s="1"/>
  <c r="F54" i="1" s="1"/>
  <c r="G54" i="1" s="1"/>
  <c r="C55" i="1" s="1"/>
  <c r="D55" i="1" s="1"/>
  <c r="F55" i="1" s="1"/>
  <c r="G55" i="1" s="1"/>
  <c r="C56" i="1" s="1"/>
  <c r="D56" i="1" s="1"/>
  <c r="F56" i="1" s="1"/>
  <c r="G56" i="1" s="1"/>
  <c r="C57" i="1" s="1"/>
  <c r="D57" i="1" s="1"/>
  <c r="F57" i="1" s="1"/>
  <c r="G57" i="1" s="1"/>
  <c r="C58" i="1" s="1"/>
  <c r="D58" i="1" s="1"/>
  <c r="F58" i="1" s="1"/>
  <c r="G58" i="1" s="1"/>
  <c r="C59" i="1" s="1"/>
  <c r="D59" i="1" s="1"/>
  <c r="F59" i="1" s="1"/>
  <c r="G59" i="1" s="1"/>
  <c r="C60" i="1" s="1"/>
  <c r="D60" i="1" s="1"/>
  <c r="F60" i="1" s="1"/>
  <c r="G60" i="1" s="1"/>
  <c r="C61" i="1" s="1"/>
  <c r="D61" i="1" s="1"/>
  <c r="F61" i="1" s="1"/>
  <c r="G61" i="1" s="1"/>
  <c r="C62" i="1" s="1"/>
  <c r="D62" i="1" s="1"/>
  <c r="F62" i="1" s="1"/>
  <c r="G62" i="1" s="1"/>
  <c r="C63" i="1" s="1"/>
  <c r="D63" i="1" s="1"/>
  <c r="F63" i="1" s="1"/>
  <c r="G63" i="1" s="1"/>
  <c r="A15" i="2" l="1"/>
  <c r="B14" i="2"/>
  <c r="F65" i="1"/>
  <c r="A15" i="1"/>
  <c r="B14" i="1"/>
  <c r="A16" i="2" l="1"/>
  <c r="B15" i="2"/>
  <c r="A16" i="1"/>
  <c r="B15" i="1"/>
  <c r="A17" i="2" l="1"/>
  <c r="B16" i="2"/>
  <c r="B16" i="1"/>
  <c r="A17" i="1"/>
  <c r="B17" i="2" l="1"/>
  <c r="A18" i="2"/>
  <c r="A18" i="1"/>
  <c r="B17" i="1"/>
  <c r="A19" i="2" l="1"/>
  <c r="B18" i="2"/>
  <c r="A19" i="1"/>
  <c r="B18" i="1"/>
  <c r="B19" i="2" l="1"/>
  <c r="A20" i="2"/>
  <c r="B19" i="1"/>
  <c r="A20" i="1"/>
  <c r="A21" i="2" l="1"/>
  <c r="B20" i="2"/>
  <c r="B20" i="1"/>
  <c r="A21" i="1"/>
  <c r="B21" i="2" l="1"/>
  <c r="A22" i="2"/>
  <c r="A22" i="1"/>
  <c r="B21" i="1"/>
  <c r="A23" i="2" l="1"/>
  <c r="B22" i="2"/>
  <c r="A23" i="1"/>
  <c r="B22" i="1"/>
  <c r="B23" i="2" l="1"/>
  <c r="A24" i="2"/>
  <c r="A24" i="1"/>
  <c r="B23" i="1"/>
  <c r="B24" i="2" l="1"/>
  <c r="A25" i="2"/>
  <c r="B24" i="1"/>
  <c r="A25" i="1"/>
  <c r="B25" i="2" l="1"/>
  <c r="A26" i="2"/>
  <c r="A26" i="1"/>
  <c r="B25" i="1"/>
  <c r="A27" i="2" l="1"/>
  <c r="B26" i="2"/>
  <c r="A27" i="1"/>
  <c r="B26" i="1"/>
  <c r="B27" i="2" l="1"/>
  <c r="A28" i="2"/>
  <c r="B27" i="1"/>
  <c r="A28" i="1"/>
  <c r="A29" i="2" l="1"/>
  <c r="B28" i="2"/>
  <c r="B28" i="1"/>
  <c r="A29" i="1"/>
  <c r="B29" i="2" l="1"/>
  <c r="A30" i="2"/>
  <c r="A30" i="1"/>
  <c r="B29" i="1"/>
  <c r="A31" i="2" l="1"/>
  <c r="B30" i="2"/>
  <c r="A31" i="1"/>
  <c r="B30" i="1"/>
  <c r="B31" i="2" l="1"/>
  <c r="A32" i="2"/>
  <c r="B31" i="1"/>
  <c r="A32" i="1"/>
  <c r="B32" i="2" l="1"/>
  <c r="A33" i="2"/>
  <c r="B32" i="1"/>
  <c r="A33" i="1"/>
  <c r="A34" i="2" l="1"/>
  <c r="B33" i="2"/>
  <c r="A34" i="1"/>
  <c r="B33" i="1"/>
  <c r="B34" i="2" l="1"/>
  <c r="A35" i="2"/>
  <c r="A35" i="1"/>
  <c r="B34" i="1"/>
  <c r="A36" i="2" l="1"/>
  <c r="B35" i="2"/>
  <c r="B35" i="1"/>
  <c r="A36" i="1"/>
  <c r="A37" i="2" l="1"/>
  <c r="B36" i="2"/>
  <c r="B36" i="1"/>
  <c r="A37" i="1"/>
  <c r="B37" i="2" l="1"/>
  <c r="A38" i="2"/>
  <c r="A38" i="1"/>
  <c r="B37" i="1"/>
  <c r="B38" i="2" l="1"/>
  <c r="A39" i="2"/>
  <c r="A39" i="1"/>
  <c r="B38" i="1"/>
  <c r="B39" i="2" l="1"/>
  <c r="A40" i="2"/>
  <c r="B39" i="1"/>
  <c r="A40" i="1"/>
  <c r="B40" i="2" l="1"/>
  <c r="A41" i="2"/>
  <c r="B40" i="1"/>
  <c r="A41" i="1"/>
  <c r="B41" i="2" l="1"/>
  <c r="A42" i="2"/>
  <c r="A42" i="1"/>
  <c r="B41" i="1"/>
  <c r="A43" i="2" l="1"/>
  <c r="B42" i="2"/>
  <c r="A43" i="1"/>
  <c r="B42" i="1"/>
  <c r="B43" i="2" l="1"/>
  <c r="A44" i="2"/>
  <c r="B43" i="1"/>
  <c r="A44" i="1"/>
  <c r="A45" i="2" l="1"/>
  <c r="B44" i="2"/>
  <c r="B44" i="1"/>
  <c r="A45" i="1"/>
  <c r="B45" i="2" l="1"/>
  <c r="A46" i="2"/>
  <c r="A46" i="1"/>
  <c r="B45" i="1"/>
  <c r="B46" i="2" l="1"/>
  <c r="A47" i="2"/>
  <c r="A47" i="1"/>
  <c r="B46" i="1"/>
  <c r="B47" i="2" l="1"/>
  <c r="A48" i="2"/>
  <c r="B47" i="1"/>
  <c r="A48" i="1"/>
  <c r="B48" i="2" l="1"/>
  <c r="A49" i="2"/>
  <c r="B48" i="1"/>
  <c r="A49" i="1"/>
  <c r="A50" i="2" l="1"/>
  <c r="B49" i="2"/>
  <c r="A50" i="1"/>
  <c r="B49" i="1"/>
  <c r="A51" i="2" l="1"/>
  <c r="B50" i="2"/>
  <c r="A51" i="1"/>
  <c r="B50" i="1"/>
  <c r="A52" i="2" l="1"/>
  <c r="B51" i="2"/>
  <c r="B51" i="1"/>
  <c r="A52" i="1"/>
  <c r="A53" i="2" l="1"/>
  <c r="B52" i="2"/>
  <c r="B52" i="1"/>
  <c r="A53" i="1"/>
  <c r="B53" i="2" l="1"/>
  <c r="A54" i="2"/>
  <c r="A54" i="1"/>
  <c r="B53" i="1"/>
  <c r="A55" i="2" l="1"/>
  <c r="B54" i="2"/>
  <c r="A55" i="1"/>
  <c r="B54" i="1"/>
  <c r="A56" i="2" l="1"/>
  <c r="B55" i="2"/>
  <c r="B55" i="1"/>
  <c r="A56" i="1"/>
  <c r="A57" i="2" l="1"/>
  <c r="B56" i="2"/>
  <c r="B56" i="1"/>
  <c r="A57" i="1"/>
  <c r="B57" i="2" l="1"/>
  <c r="A58" i="2"/>
  <c r="A58" i="1"/>
  <c r="B57" i="1"/>
  <c r="A59" i="2" l="1"/>
  <c r="B58" i="2"/>
  <c r="A59" i="1"/>
  <c r="B58" i="1"/>
  <c r="A60" i="2" l="1"/>
  <c r="B59" i="2"/>
  <c r="B59" i="1"/>
  <c r="A60" i="1"/>
  <c r="B60" i="2" l="1"/>
  <c r="A61" i="2"/>
  <c r="B60" i="1"/>
  <c r="A61" i="1"/>
  <c r="B61" i="2" l="1"/>
  <c r="A62" i="2"/>
  <c r="A62" i="1"/>
  <c r="B61" i="1"/>
  <c r="B62" i="2" l="1"/>
  <c r="A63" i="2"/>
  <c r="B63" i="2" s="1"/>
  <c r="A63" i="1"/>
  <c r="B63" i="1" s="1"/>
  <c r="B62" i="1"/>
</calcChain>
</file>

<file path=xl/sharedStrings.xml><?xml version="1.0" encoding="utf-8"?>
<sst xmlns="http://schemas.openxmlformats.org/spreadsheetml/2006/main" count="46" uniqueCount="21">
  <si>
    <t>Issue Date</t>
  </si>
  <si>
    <t>VDate</t>
  </si>
  <si>
    <t>Maturity</t>
  </si>
  <si>
    <t>Coupon</t>
  </si>
  <si>
    <t>Constant Effective Yield</t>
  </si>
  <si>
    <t>Y</t>
  </si>
  <si>
    <t>Fair Value</t>
  </si>
  <si>
    <t>Par Value</t>
  </si>
  <si>
    <t>A</t>
  </si>
  <si>
    <t>B</t>
  </si>
  <si>
    <t>C</t>
  </si>
  <si>
    <t>D</t>
  </si>
  <si>
    <t>E</t>
  </si>
  <si>
    <t>Date</t>
  </si>
  <si>
    <r>
      <rPr>
        <sz val="8"/>
        <rFont val="Arial"/>
        <family val="2"/>
      </rPr>
      <t>Days from VDate</t>
    </r>
  </si>
  <si>
    <t>Opening</t>
  </si>
  <si>
    <t>Yield</t>
  </si>
  <si>
    <t>Amortization</t>
  </si>
  <si>
    <t>Closing</t>
  </si>
  <si>
    <t>Total Amortization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</si>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</sst>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m/yy\ ddd"/>
    <numFmt numFmtId="165" formatCode="_(* #,##0.00_);_(* \(#,##0.00\);_(* \-??_);_(@_)"/>
    <numFmt numFmtId="166" formatCode="0.0000000%"/>
    <numFmt numFmtId="167" formatCode="_(* #,##0.000_);_(* \(#,##0.000\);_(* \-??_);_(@_)"/>
    <numFmt numFmtId="168" formatCode="_(* #,##0.0000000_);_(* \(#,##0.0000000\);_(* \-??_);_(@_)"/>
    <numFmt numFmtId="169" formatCode="_(* #,##0_);_(* \(#,##0\);_(* \-??_);_(@_)"/>
    <numFmt numFmtId="170" formatCode="0.0000000"/>
    <numFmt numFmtId="171" formatCode="#,##0.000000000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Alignment="0" applyProtection="0"/>
    <xf numFmtId="9" fontId="1" fillId="0" borderId="0" applyFont="0" applyFill="0" applyAlignment="0" applyProtection="0"/>
    <xf numFmtId="0" fontId="3" fillId="0" borderId="0"/>
  </cellStyleXfs>
  <cellXfs count="16">
    <xf numFmtId="0" fontId="0" fillId="0" borderId="0" xfId="0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0" xfId="1" applyNumberFormat="1" applyFont="1" applyFill="1" applyBorder="1" applyAlignment="1" applyProtection="1"/>
    <xf numFmtId="166" fontId="2" fillId="0" borderId="0" xfId="2" applyNumberFormat="1" applyFont="1" applyFill="1" applyAlignment="1" applyProtection="1">
      <alignment horizontal="right"/>
    </xf>
    <xf numFmtId="166" fontId="2" fillId="0" borderId="0" xfId="2" applyNumberFormat="1" applyFont="1" applyFill="1" applyBorder="1" applyAlignment="1" applyProtection="1">
      <alignment horizontal="right"/>
    </xf>
    <xf numFmtId="167" fontId="2" fillId="0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Font="1" applyFill="1" applyBorder="1" applyAlignment="1" applyProtection="1">
      <alignment horizontal="right"/>
    </xf>
    <xf numFmtId="169" fontId="2" fillId="0" borderId="0" xfId="1" applyNumberFormat="1" applyFont="1" applyFill="1" applyBorder="1" applyAlignment="1" applyProtection="1">
      <alignment horizontal="right"/>
    </xf>
    <xf numFmtId="170" fontId="2" fillId="0" borderId="0" xfId="0" applyNumberFormat="1" applyFont="1" applyBorder="1" applyAlignment="1">
      <alignment horizontal="right"/>
    </xf>
    <xf numFmtId="171" fontId="2" fillId="0" borderId="0" xfId="1" applyNumberFormat="1" applyFont="1" applyFill="1" applyBorder="1" applyAlignment="1" applyProtection="1"/>
    <xf numFmtId="168" fontId="2" fillId="0" borderId="0" xfId="1" applyNumberFormat="1" applyFont="1" applyFill="1" applyBorder="1" applyAlignment="1" applyProtection="1"/>
    <xf numFmtId="171" fontId="2" fillId="0" borderId="0" xfId="0" applyNumberFormat="1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E12" sqref="E12"/>
    </sheetView>
  </sheetViews>
  <sheetFormatPr defaultRowHeight="11.25" x14ac:dyDescent="0.2"/>
  <cols>
    <col min="1" max="1" width="19.85546875" style="1" customWidth="1"/>
    <col min="2" max="2" width="13.7109375" style="2" customWidth="1"/>
    <col min="3" max="3" width="14.5703125" style="3" customWidth="1"/>
    <col min="4" max="4" width="11.140625" style="4" customWidth="1"/>
    <col min="5" max="5" width="9.140625" style="3"/>
    <col min="6" max="6" width="11.7109375" style="5" customWidth="1"/>
    <col min="7" max="7" width="11.140625" style="4" bestFit="1" customWidth="1"/>
    <col min="8" max="8" width="11.7109375" style="4" bestFit="1" customWidth="1"/>
    <col min="9" max="16384" width="9.140625" style="4"/>
  </cols>
  <sheetData>
    <row r="1" spans="1:8" x14ac:dyDescent="0.2">
      <c r="A1" s="1" t="s">
        <v>0</v>
      </c>
      <c r="B1" s="2">
        <v>41835</v>
      </c>
    </row>
    <row r="2" spans="1:8" x14ac:dyDescent="0.2">
      <c r="A2" s="1" t="s">
        <v>1</v>
      </c>
      <c r="B2" s="2">
        <v>42514</v>
      </c>
    </row>
    <row r="3" spans="1:8" x14ac:dyDescent="0.2">
      <c r="A3" s="1" t="s">
        <v>2</v>
      </c>
      <c r="B3" s="2">
        <v>42566</v>
      </c>
    </row>
    <row r="4" spans="1:8" x14ac:dyDescent="0.2">
      <c r="A4" s="1" t="s">
        <v>3</v>
      </c>
      <c r="B4" s="6">
        <v>1.2E-2</v>
      </c>
      <c r="C4" s="3" t="s">
        <v>3</v>
      </c>
    </row>
    <row r="5" spans="1:8" x14ac:dyDescent="0.2">
      <c r="A5" s="1" t="s">
        <v>4</v>
      </c>
      <c r="B5" s="7">
        <v>0.153959442</v>
      </c>
      <c r="C5" s="3" t="s">
        <v>5</v>
      </c>
    </row>
    <row r="6" spans="1:8" x14ac:dyDescent="0.2">
      <c r="B6" s="8"/>
    </row>
    <row r="7" spans="1:8" x14ac:dyDescent="0.2">
      <c r="A7" s="1" t="s">
        <v>6</v>
      </c>
      <c r="B7" s="9">
        <v>98</v>
      </c>
    </row>
    <row r="8" spans="1:8" x14ac:dyDescent="0.2">
      <c r="A8" s="1" t="s">
        <v>7</v>
      </c>
      <c r="B8" s="9">
        <v>100</v>
      </c>
    </row>
    <row r="10" spans="1:8" x14ac:dyDescent="0.2">
      <c r="C10" s="3" t="s">
        <v>8</v>
      </c>
      <c r="D10" s="3" t="s">
        <v>9</v>
      </c>
      <c r="E10" s="3" t="s">
        <v>10</v>
      </c>
      <c r="F10" s="10" t="s">
        <v>11</v>
      </c>
      <c r="G10" s="9" t="s">
        <v>12</v>
      </c>
    </row>
    <row r="11" spans="1:8" x14ac:dyDescent="0.2">
      <c r="A11" s="1" t="s">
        <v>13</v>
      </c>
      <c r="B11" s="2" t="s">
        <v>14</v>
      </c>
      <c r="C11" s="3" t="s">
        <v>15</v>
      </c>
      <c r="D11" s="3" t="s">
        <v>16</v>
      </c>
      <c r="E11" s="3" t="s">
        <v>3</v>
      </c>
      <c r="F11" s="10" t="s">
        <v>17</v>
      </c>
      <c r="G11" s="9" t="s">
        <v>18</v>
      </c>
    </row>
    <row r="12" spans="1:8" x14ac:dyDescent="0.2">
      <c r="A12" s="1">
        <f>VDate</f>
        <v>42514</v>
      </c>
      <c r="B12" s="11">
        <f>A12-VDate</f>
        <v>0</v>
      </c>
      <c r="C12" s="12">
        <f>FV</f>
        <v>98</v>
      </c>
      <c r="D12" s="4">
        <f>C12*EYield/365</f>
        <v>4.1337055660273972E-2</v>
      </c>
      <c r="E12" s="3">
        <f>Cpn/365*Par</f>
        <v>3.2876712328767125E-3</v>
      </c>
      <c r="F12" s="13">
        <f t="shared" ref="F12:F63" si="0">D12-E12</f>
        <v>3.8049384427397262E-2</v>
      </c>
      <c r="G12" s="14">
        <f>F12+C12</f>
        <v>98.038049384427396</v>
      </c>
      <c r="H12" s="15"/>
    </row>
    <row r="13" spans="1:8" x14ac:dyDescent="0.2">
      <c r="A13" s="1">
        <f t="shared" ref="A13:A63" si="1">A12+1</f>
        <v>42515</v>
      </c>
      <c r="B13" s="11">
        <f t="shared" ref="B13:B63" si="2">EndDate-VDate</f>
        <v>1</v>
      </c>
      <c r="C13" s="3">
        <f t="shared" ref="C13:C63" si="3">G12</f>
        <v>98.038049384427396</v>
      </c>
      <c r="D13" s="4">
        <f>EYield*Opening/365</f>
        <v>4.1353105145191464E-2</v>
      </c>
      <c r="E13" s="3">
        <f t="shared" ref="E13:E63" si="4">Cpn/365*Par</f>
        <v>3.2876712328767125E-3</v>
      </c>
      <c r="F13" s="13">
        <f t="shared" si="0"/>
        <v>3.8065433912314754E-2</v>
      </c>
      <c r="G13" s="14">
        <f t="shared" ref="G13:G63" si="5">F13+C13</f>
        <v>98.076114818339704</v>
      </c>
    </row>
    <row r="14" spans="1:8" x14ac:dyDescent="0.2">
      <c r="A14" s="1">
        <f t="shared" si="1"/>
        <v>42516</v>
      </c>
      <c r="B14" s="11">
        <f t="shared" si="2"/>
        <v>2</v>
      </c>
      <c r="C14" s="3">
        <f t="shared" si="3"/>
        <v>98.076114818339704</v>
      </c>
      <c r="D14" s="4">
        <f t="shared" ref="D14:D63" si="6">EYield*Opening/365</f>
        <v>4.1369161399889075E-2</v>
      </c>
      <c r="E14" s="3">
        <f t="shared" si="4"/>
        <v>3.2876712328767125E-3</v>
      </c>
      <c r="F14" s="13">
        <f t="shared" si="0"/>
        <v>3.8081490167012365E-2</v>
      </c>
      <c r="G14" s="14">
        <f t="shared" si="5"/>
        <v>98.11419630850672</v>
      </c>
    </row>
    <row r="15" spans="1:8" x14ac:dyDescent="0.2">
      <c r="A15" s="1">
        <f t="shared" si="1"/>
        <v>42517</v>
      </c>
      <c r="B15" s="11">
        <f t="shared" si="2"/>
        <v>3</v>
      </c>
      <c r="C15" s="3">
        <f t="shared" si="3"/>
        <v>98.11419630850672</v>
      </c>
      <c r="D15" s="4">
        <f t="shared" si="6"/>
        <v>4.1385224427222346E-2</v>
      </c>
      <c r="E15" s="3">
        <f t="shared" si="4"/>
        <v>3.2876712328767125E-3</v>
      </c>
      <c r="F15" s="13">
        <f t="shared" si="0"/>
        <v>3.8097553194345636E-2</v>
      </c>
      <c r="G15" s="14">
        <f t="shared" si="5"/>
        <v>98.152293861701068</v>
      </c>
    </row>
    <row r="16" spans="1:8" x14ac:dyDescent="0.2">
      <c r="A16" s="1">
        <f t="shared" si="1"/>
        <v>42518</v>
      </c>
      <c r="B16" s="11">
        <f t="shared" si="2"/>
        <v>4</v>
      </c>
      <c r="C16" s="3">
        <f t="shared" si="3"/>
        <v>98.152293861701068</v>
      </c>
      <c r="D16" s="4">
        <f t="shared" si="6"/>
        <v>4.1401294230048007E-2</v>
      </c>
      <c r="E16" s="3">
        <f t="shared" si="4"/>
        <v>3.2876712328767125E-3</v>
      </c>
      <c r="F16" s="13">
        <f t="shared" si="0"/>
        <v>3.8113622997171297E-2</v>
      </c>
      <c r="G16" s="14">
        <f t="shared" si="5"/>
        <v>98.190407484698241</v>
      </c>
    </row>
    <row r="17" spans="1:7" x14ac:dyDescent="0.2">
      <c r="A17" s="1">
        <f t="shared" si="1"/>
        <v>42519</v>
      </c>
      <c r="B17" s="11">
        <f t="shared" si="2"/>
        <v>5</v>
      </c>
      <c r="C17" s="3">
        <f t="shared" si="3"/>
        <v>98.190407484698241</v>
      </c>
      <c r="D17" s="4">
        <f t="shared" si="6"/>
        <v>4.1417370811224014E-2</v>
      </c>
      <c r="E17" s="3">
        <f t="shared" si="4"/>
        <v>3.2876712328767125E-3</v>
      </c>
      <c r="F17" s="13">
        <f t="shared" si="0"/>
        <v>3.8129699578347304E-2</v>
      </c>
      <c r="G17" s="14">
        <f t="shared" si="5"/>
        <v>98.22853718427659</v>
      </c>
    </row>
    <row r="18" spans="1:7" x14ac:dyDescent="0.2">
      <c r="A18" s="1">
        <f t="shared" si="1"/>
        <v>42520</v>
      </c>
      <c r="B18" s="11">
        <f t="shared" si="2"/>
        <v>6</v>
      </c>
      <c r="C18" s="3">
        <f t="shared" si="3"/>
        <v>98.22853718427659</v>
      </c>
      <c r="D18" s="4">
        <f t="shared" si="6"/>
        <v>4.1433454173609524E-2</v>
      </c>
      <c r="E18" s="3">
        <f t="shared" si="4"/>
        <v>3.2876712328767125E-3</v>
      </c>
      <c r="F18" s="13">
        <f t="shared" si="0"/>
        <v>3.8145782940732814E-2</v>
      </c>
      <c r="G18" s="14">
        <f t="shared" si="5"/>
        <v>98.266682967217321</v>
      </c>
    </row>
    <row r="19" spans="1:7" x14ac:dyDescent="0.2">
      <c r="A19" s="1">
        <f t="shared" si="1"/>
        <v>42521</v>
      </c>
      <c r="B19" s="11">
        <f t="shared" si="2"/>
        <v>7</v>
      </c>
      <c r="C19" s="3">
        <f t="shared" si="3"/>
        <v>98.266682967217321</v>
      </c>
      <c r="D19" s="4">
        <f t="shared" si="6"/>
        <v>4.1449544320064882E-2</v>
      </c>
      <c r="E19" s="3">
        <f t="shared" si="4"/>
        <v>3.2876712328767125E-3</v>
      </c>
      <c r="F19" s="13">
        <f t="shared" si="0"/>
        <v>3.8161873087188172E-2</v>
      </c>
      <c r="G19" s="14">
        <f t="shared" si="5"/>
        <v>98.304844840304511</v>
      </c>
    </row>
    <row r="20" spans="1:7" x14ac:dyDescent="0.2">
      <c r="A20" s="1">
        <f t="shared" si="1"/>
        <v>42522</v>
      </c>
      <c r="B20" s="11">
        <f t="shared" si="2"/>
        <v>8</v>
      </c>
      <c r="C20" s="3">
        <f t="shared" si="3"/>
        <v>98.304844840304511</v>
      </c>
      <c r="D20" s="4">
        <f t="shared" si="6"/>
        <v>4.1465641253451674E-2</v>
      </c>
      <c r="E20" s="3">
        <f t="shared" si="4"/>
        <v>3.2876712328767125E-3</v>
      </c>
      <c r="F20" s="13">
        <f t="shared" si="0"/>
        <v>3.8177970020574964E-2</v>
      </c>
      <c r="G20" s="14">
        <f t="shared" si="5"/>
        <v>98.343022810325081</v>
      </c>
    </row>
    <row r="21" spans="1:7" x14ac:dyDescent="0.2">
      <c r="A21" s="1">
        <f t="shared" si="1"/>
        <v>42523</v>
      </c>
      <c r="B21" s="11">
        <f t="shared" si="2"/>
        <v>9</v>
      </c>
      <c r="C21" s="3">
        <f t="shared" si="3"/>
        <v>98.343022810325081</v>
      </c>
      <c r="D21" s="4">
        <f t="shared" si="6"/>
        <v>4.1481744976632658E-2</v>
      </c>
      <c r="E21" s="3">
        <f t="shared" si="4"/>
        <v>3.2876712328767125E-3</v>
      </c>
      <c r="F21" s="13">
        <f t="shared" si="0"/>
        <v>3.8194073743755948E-2</v>
      </c>
      <c r="G21" s="14">
        <f t="shared" si="5"/>
        <v>98.381216884068834</v>
      </c>
    </row>
    <row r="22" spans="1:7" x14ac:dyDescent="0.2">
      <c r="A22" s="1">
        <f t="shared" si="1"/>
        <v>42524</v>
      </c>
      <c r="B22" s="11">
        <f t="shared" si="2"/>
        <v>10</v>
      </c>
      <c r="C22" s="3">
        <f t="shared" si="3"/>
        <v>98.381216884068834</v>
      </c>
      <c r="D22" s="4">
        <f t="shared" si="6"/>
        <v>4.1497855492471827E-2</v>
      </c>
      <c r="E22" s="3">
        <f t="shared" si="4"/>
        <v>3.2876712328767125E-3</v>
      </c>
      <c r="F22" s="13">
        <f t="shared" si="0"/>
        <v>3.8210184259595117E-2</v>
      </c>
      <c r="G22" s="14">
        <f t="shared" si="5"/>
        <v>98.419427068328432</v>
      </c>
    </row>
    <row r="23" spans="1:7" x14ac:dyDescent="0.2">
      <c r="A23" s="1">
        <f t="shared" si="1"/>
        <v>42525</v>
      </c>
      <c r="B23" s="11">
        <f t="shared" si="2"/>
        <v>11</v>
      </c>
      <c r="C23" s="3">
        <f t="shared" si="3"/>
        <v>98.419427068328432</v>
      </c>
      <c r="D23" s="4">
        <f t="shared" si="6"/>
        <v>4.1513972803834363E-2</v>
      </c>
      <c r="E23" s="3">
        <f t="shared" si="4"/>
        <v>3.2876712328767125E-3</v>
      </c>
      <c r="F23" s="13">
        <f t="shared" si="0"/>
        <v>3.8226301570957653E-2</v>
      </c>
      <c r="G23" s="14">
        <f t="shared" si="5"/>
        <v>98.45765336989939</v>
      </c>
    </row>
    <row r="24" spans="1:7" x14ac:dyDescent="0.2">
      <c r="A24" s="1">
        <f t="shared" si="1"/>
        <v>42526</v>
      </c>
      <c r="B24" s="11">
        <f t="shared" si="2"/>
        <v>12</v>
      </c>
      <c r="C24" s="3">
        <f t="shared" si="3"/>
        <v>98.45765336989939</v>
      </c>
      <c r="D24" s="4">
        <f t="shared" si="6"/>
        <v>4.1530096913586653E-2</v>
      </c>
      <c r="E24" s="3">
        <f t="shared" si="4"/>
        <v>3.2876712328767125E-3</v>
      </c>
      <c r="F24" s="13">
        <f t="shared" si="0"/>
        <v>3.8242425680709943E-2</v>
      </c>
      <c r="G24" s="14">
        <f t="shared" si="5"/>
        <v>98.495895795580097</v>
      </c>
    </row>
    <row r="25" spans="1:7" x14ac:dyDescent="0.2">
      <c r="A25" s="1">
        <f t="shared" si="1"/>
        <v>42527</v>
      </c>
      <c r="B25" s="11">
        <f t="shared" si="2"/>
        <v>13</v>
      </c>
      <c r="C25" s="3">
        <f t="shared" si="3"/>
        <v>98.495895795580097</v>
      </c>
      <c r="D25" s="4">
        <f t="shared" si="6"/>
        <v>4.1546227824596327E-2</v>
      </c>
      <c r="E25" s="3">
        <f t="shared" si="4"/>
        <v>3.2876712328767125E-3</v>
      </c>
      <c r="F25" s="13">
        <f t="shared" si="0"/>
        <v>3.8258556591719617E-2</v>
      </c>
      <c r="G25" s="14">
        <f t="shared" si="5"/>
        <v>98.534154352171811</v>
      </c>
    </row>
    <row r="26" spans="1:7" x14ac:dyDescent="0.2">
      <c r="A26" s="1">
        <f t="shared" si="1"/>
        <v>42528</v>
      </c>
      <c r="B26" s="11">
        <f t="shared" si="2"/>
        <v>14</v>
      </c>
      <c r="C26" s="3">
        <f t="shared" si="3"/>
        <v>98.534154352171811</v>
      </c>
      <c r="D26" s="4">
        <f t="shared" si="6"/>
        <v>4.1562365539732173E-2</v>
      </c>
      <c r="E26" s="3">
        <f t="shared" si="4"/>
        <v>3.2876712328767125E-3</v>
      </c>
      <c r="F26" s="13">
        <f t="shared" si="0"/>
        <v>3.8274694306855463E-2</v>
      </c>
      <c r="G26" s="14">
        <f t="shared" si="5"/>
        <v>98.572429046478661</v>
      </c>
    </row>
    <row r="27" spans="1:7" x14ac:dyDescent="0.2">
      <c r="A27" s="1">
        <f t="shared" si="1"/>
        <v>42529</v>
      </c>
      <c r="B27" s="11">
        <f t="shared" si="2"/>
        <v>15</v>
      </c>
      <c r="C27" s="3">
        <f t="shared" si="3"/>
        <v>98.572429046478661</v>
      </c>
      <c r="D27" s="4">
        <f t="shared" si="6"/>
        <v>4.1578510061864235E-2</v>
      </c>
      <c r="E27" s="3">
        <f t="shared" si="4"/>
        <v>3.2876712328767125E-3</v>
      </c>
      <c r="F27" s="13">
        <f t="shared" si="0"/>
        <v>3.8290838828987525E-2</v>
      </c>
      <c r="G27" s="14">
        <f t="shared" si="5"/>
        <v>98.610719885307645</v>
      </c>
    </row>
    <row r="28" spans="1:7" x14ac:dyDescent="0.2">
      <c r="A28" s="1">
        <f t="shared" si="1"/>
        <v>42530</v>
      </c>
      <c r="B28" s="11">
        <f t="shared" si="2"/>
        <v>16</v>
      </c>
      <c r="C28" s="3">
        <f t="shared" si="3"/>
        <v>98.610719885307645</v>
      </c>
      <c r="D28" s="4">
        <f t="shared" si="6"/>
        <v>4.1594661393863752E-2</v>
      </c>
      <c r="E28" s="3">
        <f t="shared" si="4"/>
        <v>3.2876712328767125E-3</v>
      </c>
      <c r="F28" s="13">
        <f t="shared" si="0"/>
        <v>3.8306990160987042E-2</v>
      </c>
      <c r="G28" s="14">
        <f t="shared" si="5"/>
        <v>98.649026875468635</v>
      </c>
    </row>
    <row r="29" spans="1:7" x14ac:dyDescent="0.2">
      <c r="A29" s="1">
        <f t="shared" si="1"/>
        <v>42531</v>
      </c>
      <c r="B29" s="11">
        <f t="shared" si="2"/>
        <v>17</v>
      </c>
      <c r="C29" s="3">
        <f t="shared" si="3"/>
        <v>98.649026875468635</v>
      </c>
      <c r="D29" s="4">
        <f t="shared" si="6"/>
        <v>4.1610819538603162E-2</v>
      </c>
      <c r="E29" s="3">
        <f t="shared" si="4"/>
        <v>3.2876712328767125E-3</v>
      </c>
      <c r="F29" s="13">
        <f t="shared" si="0"/>
        <v>3.8323148305726452E-2</v>
      </c>
      <c r="G29" s="14">
        <f t="shared" si="5"/>
        <v>98.687350023774357</v>
      </c>
    </row>
    <row r="30" spans="1:7" x14ac:dyDescent="0.2">
      <c r="A30" s="1">
        <f t="shared" si="1"/>
        <v>42532</v>
      </c>
      <c r="B30" s="11">
        <f t="shared" si="2"/>
        <v>18</v>
      </c>
      <c r="C30" s="3">
        <f t="shared" si="3"/>
        <v>98.687350023774357</v>
      </c>
      <c r="D30" s="4">
        <f t="shared" si="6"/>
        <v>4.1626984498956132E-2</v>
      </c>
      <c r="E30" s="3">
        <f t="shared" si="4"/>
        <v>3.2876712328767125E-3</v>
      </c>
      <c r="F30" s="13">
        <f t="shared" si="0"/>
        <v>3.8339313266079422E-2</v>
      </c>
      <c r="G30" s="14">
        <f t="shared" si="5"/>
        <v>98.725689337040436</v>
      </c>
    </row>
    <row r="31" spans="1:7" x14ac:dyDescent="0.2">
      <c r="A31" s="1">
        <f t="shared" si="1"/>
        <v>42533</v>
      </c>
      <c r="B31" s="11">
        <f t="shared" si="2"/>
        <v>19</v>
      </c>
      <c r="C31" s="3">
        <f t="shared" si="3"/>
        <v>98.725689337040436</v>
      </c>
      <c r="D31" s="4">
        <f t="shared" si="6"/>
        <v>4.1643156277797522E-2</v>
      </c>
      <c r="E31" s="3">
        <f t="shared" si="4"/>
        <v>3.2876712328767125E-3</v>
      </c>
      <c r="F31" s="13">
        <f t="shared" si="0"/>
        <v>3.8355485044920812E-2</v>
      </c>
      <c r="G31" s="14">
        <f t="shared" si="5"/>
        <v>98.764044822085353</v>
      </c>
    </row>
    <row r="32" spans="1:7" x14ac:dyDescent="0.2">
      <c r="A32" s="1">
        <f t="shared" si="1"/>
        <v>42534</v>
      </c>
      <c r="B32" s="11">
        <f t="shared" si="2"/>
        <v>20</v>
      </c>
      <c r="C32" s="3">
        <f t="shared" si="3"/>
        <v>98.764044822085353</v>
      </c>
      <c r="D32" s="4">
        <f t="shared" si="6"/>
        <v>4.1659334878003426E-2</v>
      </c>
      <c r="E32" s="3">
        <f t="shared" si="4"/>
        <v>3.2876712328767125E-3</v>
      </c>
      <c r="F32" s="13">
        <f t="shared" si="0"/>
        <v>3.8371663645126716E-2</v>
      </c>
      <c r="G32" s="14">
        <f t="shared" si="5"/>
        <v>98.802416485730475</v>
      </c>
    </row>
    <row r="33" spans="1:7" x14ac:dyDescent="0.2">
      <c r="A33" s="1">
        <f t="shared" si="1"/>
        <v>42535</v>
      </c>
      <c r="B33" s="11">
        <f t="shared" si="2"/>
        <v>21</v>
      </c>
      <c r="C33" s="3">
        <f t="shared" si="3"/>
        <v>98.802416485730475</v>
      </c>
      <c r="D33" s="4">
        <f t="shared" si="6"/>
        <v>4.1675520302451141E-2</v>
      </c>
      <c r="E33" s="3">
        <f t="shared" si="4"/>
        <v>3.2876712328767125E-3</v>
      </c>
      <c r="F33" s="13">
        <f t="shared" si="0"/>
        <v>3.8387849069574431E-2</v>
      </c>
      <c r="G33" s="14">
        <f t="shared" si="5"/>
        <v>98.840804334800055</v>
      </c>
    </row>
    <row r="34" spans="1:7" x14ac:dyDescent="0.2">
      <c r="A34" s="1">
        <f t="shared" si="1"/>
        <v>42536</v>
      </c>
      <c r="B34" s="11">
        <f t="shared" si="2"/>
        <v>22</v>
      </c>
      <c r="C34" s="3">
        <f t="shared" si="3"/>
        <v>98.840804334800055</v>
      </c>
      <c r="D34" s="4">
        <f t="shared" si="6"/>
        <v>4.169171255401917E-2</v>
      </c>
      <c r="E34" s="3">
        <f t="shared" si="4"/>
        <v>3.2876712328767125E-3</v>
      </c>
      <c r="F34" s="13">
        <f t="shared" si="0"/>
        <v>3.840404132114246E-2</v>
      </c>
      <c r="G34" s="14">
        <f t="shared" si="5"/>
        <v>98.879208376121198</v>
      </c>
    </row>
    <row r="35" spans="1:7" x14ac:dyDescent="0.2">
      <c r="A35" s="1">
        <f t="shared" si="1"/>
        <v>42537</v>
      </c>
      <c r="B35" s="11">
        <f t="shared" si="2"/>
        <v>23</v>
      </c>
      <c r="C35" s="3">
        <f t="shared" si="3"/>
        <v>98.879208376121198</v>
      </c>
      <c r="D35" s="4">
        <f t="shared" si="6"/>
        <v>4.170791163558725E-2</v>
      </c>
      <c r="E35" s="3">
        <f t="shared" si="4"/>
        <v>3.2876712328767125E-3</v>
      </c>
      <c r="F35" s="13">
        <f t="shared" si="0"/>
        <v>3.842024040271054E-2</v>
      </c>
      <c r="G35" s="14">
        <f t="shared" si="5"/>
        <v>98.917628616523913</v>
      </c>
    </row>
    <row r="36" spans="1:7" x14ac:dyDescent="0.2">
      <c r="A36" s="1">
        <f t="shared" si="1"/>
        <v>42538</v>
      </c>
      <c r="B36" s="11">
        <f t="shared" si="2"/>
        <v>24</v>
      </c>
      <c r="C36" s="3">
        <f t="shared" si="3"/>
        <v>98.917628616523913</v>
      </c>
      <c r="D36" s="4">
        <f t="shared" si="6"/>
        <v>4.1724117550036313E-2</v>
      </c>
      <c r="E36" s="3">
        <f t="shared" si="4"/>
        <v>3.2876712328767125E-3</v>
      </c>
      <c r="F36" s="13">
        <f t="shared" si="0"/>
        <v>3.8436446317159603E-2</v>
      </c>
      <c r="G36" s="14">
        <f t="shared" si="5"/>
        <v>98.956065062841077</v>
      </c>
    </row>
    <row r="37" spans="1:7" x14ac:dyDescent="0.2">
      <c r="A37" s="1">
        <f t="shared" si="1"/>
        <v>42539</v>
      </c>
      <c r="B37" s="11">
        <f t="shared" si="2"/>
        <v>25</v>
      </c>
      <c r="C37" s="3">
        <f t="shared" si="3"/>
        <v>98.956065062841077</v>
      </c>
      <c r="D37" s="4">
        <f t="shared" si="6"/>
        <v>4.1740330300248513E-2</v>
      </c>
      <c r="E37" s="3">
        <f t="shared" si="4"/>
        <v>3.2876712328767125E-3</v>
      </c>
      <c r="F37" s="13">
        <f t="shared" si="0"/>
        <v>3.8452659067371803E-2</v>
      </c>
      <c r="G37" s="14">
        <f t="shared" si="5"/>
        <v>98.994517721908451</v>
      </c>
    </row>
    <row r="38" spans="1:7" x14ac:dyDescent="0.2">
      <c r="A38" s="1">
        <f t="shared" si="1"/>
        <v>42540</v>
      </c>
      <c r="B38" s="11">
        <f t="shared" si="2"/>
        <v>26</v>
      </c>
      <c r="C38" s="3">
        <f t="shared" si="3"/>
        <v>98.994517721908451</v>
      </c>
      <c r="D38" s="4">
        <f t="shared" si="6"/>
        <v>4.1756549889107222E-2</v>
      </c>
      <c r="E38" s="3">
        <f t="shared" si="4"/>
        <v>3.2876712328767125E-3</v>
      </c>
      <c r="F38" s="13">
        <f t="shared" si="0"/>
        <v>3.8468878656230512E-2</v>
      </c>
      <c r="G38" s="14">
        <f t="shared" si="5"/>
        <v>99.032986600564683</v>
      </c>
    </row>
    <row r="39" spans="1:7" x14ac:dyDescent="0.2">
      <c r="A39" s="1">
        <f t="shared" si="1"/>
        <v>42541</v>
      </c>
      <c r="B39" s="11">
        <f t="shared" si="2"/>
        <v>27</v>
      </c>
      <c r="C39" s="3">
        <f t="shared" si="3"/>
        <v>99.032986600564683</v>
      </c>
      <c r="D39" s="4">
        <f t="shared" si="6"/>
        <v>4.1772776319497031E-2</v>
      </c>
      <c r="E39" s="3">
        <f t="shared" si="4"/>
        <v>3.2876712328767125E-3</v>
      </c>
      <c r="F39" s="13">
        <f t="shared" si="0"/>
        <v>3.8485105086620321E-2</v>
      </c>
      <c r="G39" s="14">
        <f t="shared" si="5"/>
        <v>99.071471705651305</v>
      </c>
    </row>
    <row r="40" spans="1:7" x14ac:dyDescent="0.2">
      <c r="A40" s="1">
        <f t="shared" si="1"/>
        <v>42542</v>
      </c>
      <c r="B40" s="11">
        <f t="shared" si="2"/>
        <v>28</v>
      </c>
      <c r="C40" s="3">
        <f t="shared" si="3"/>
        <v>99.071471705651305</v>
      </c>
      <c r="D40" s="4">
        <f t="shared" si="6"/>
        <v>4.178900959430374E-2</v>
      </c>
      <c r="E40" s="3">
        <f t="shared" si="4"/>
        <v>3.2876712328767125E-3</v>
      </c>
      <c r="F40" s="13">
        <f t="shared" si="0"/>
        <v>3.850133836142703E-2</v>
      </c>
      <c r="G40" s="14">
        <f t="shared" si="5"/>
        <v>99.109973044012733</v>
      </c>
    </row>
    <row r="41" spans="1:7" x14ac:dyDescent="0.2">
      <c r="A41" s="1">
        <f t="shared" si="1"/>
        <v>42543</v>
      </c>
      <c r="B41" s="11">
        <f t="shared" si="2"/>
        <v>29</v>
      </c>
      <c r="C41" s="3">
        <f t="shared" si="3"/>
        <v>99.109973044012733</v>
      </c>
      <c r="D41" s="4">
        <f t="shared" si="6"/>
        <v>4.1805249716414361E-2</v>
      </c>
      <c r="E41" s="3">
        <f t="shared" si="4"/>
        <v>3.2876712328767125E-3</v>
      </c>
      <c r="F41" s="13">
        <f t="shared" si="0"/>
        <v>3.8517578483537651E-2</v>
      </c>
      <c r="G41" s="14">
        <f t="shared" si="5"/>
        <v>99.148490622496269</v>
      </c>
    </row>
    <row r="42" spans="1:7" x14ac:dyDescent="0.2">
      <c r="A42" s="1">
        <f t="shared" si="1"/>
        <v>42544</v>
      </c>
      <c r="B42" s="11">
        <f t="shared" si="2"/>
        <v>30</v>
      </c>
      <c r="C42" s="3">
        <f t="shared" si="3"/>
        <v>99.148490622496269</v>
      </c>
      <c r="D42" s="4">
        <f t="shared" si="6"/>
        <v>4.1821496688717145E-2</v>
      </c>
      <c r="E42" s="3">
        <f t="shared" si="4"/>
        <v>3.2876712328767125E-3</v>
      </c>
      <c r="F42" s="13">
        <f t="shared" si="0"/>
        <v>3.8533825455840436E-2</v>
      </c>
      <c r="G42" s="14">
        <f t="shared" si="5"/>
        <v>99.187024447952112</v>
      </c>
    </row>
    <row r="43" spans="1:7" x14ac:dyDescent="0.2">
      <c r="A43" s="1">
        <f t="shared" si="1"/>
        <v>42545</v>
      </c>
      <c r="B43" s="11">
        <f t="shared" si="2"/>
        <v>31</v>
      </c>
      <c r="C43" s="3">
        <f t="shared" si="3"/>
        <v>99.187024447952112</v>
      </c>
      <c r="D43" s="4">
        <f t="shared" si="6"/>
        <v>4.1837750514101553E-2</v>
      </c>
      <c r="E43" s="3">
        <f t="shared" si="4"/>
        <v>3.2876712328767125E-3</v>
      </c>
      <c r="F43" s="13">
        <f t="shared" si="0"/>
        <v>3.8550079281224843E-2</v>
      </c>
      <c r="G43" s="14">
        <f t="shared" si="5"/>
        <v>99.225574527233334</v>
      </c>
    </row>
    <row r="44" spans="1:7" x14ac:dyDescent="0.2">
      <c r="A44" s="1">
        <f t="shared" si="1"/>
        <v>42546</v>
      </c>
      <c r="B44" s="11">
        <f t="shared" si="2"/>
        <v>32</v>
      </c>
      <c r="C44" s="3">
        <f t="shared" si="3"/>
        <v>99.225574527233334</v>
      </c>
      <c r="D44" s="4">
        <f t="shared" si="6"/>
        <v>4.1854011195458243E-2</v>
      </c>
      <c r="E44" s="3">
        <f t="shared" si="4"/>
        <v>3.2876712328767125E-3</v>
      </c>
      <c r="F44" s="13">
        <f t="shared" si="0"/>
        <v>3.8566339962581533E-2</v>
      </c>
      <c r="G44" s="14">
        <f t="shared" si="5"/>
        <v>99.26414086719592</v>
      </c>
    </row>
    <row r="45" spans="1:7" x14ac:dyDescent="0.2">
      <c r="A45" s="1">
        <f t="shared" si="1"/>
        <v>42547</v>
      </c>
      <c r="B45" s="11">
        <f t="shared" si="2"/>
        <v>33</v>
      </c>
      <c r="C45" s="3">
        <f t="shared" si="3"/>
        <v>99.26414086719592</v>
      </c>
      <c r="D45" s="4">
        <f t="shared" si="6"/>
        <v>4.1870278735679126E-2</v>
      </c>
      <c r="E45" s="3">
        <f t="shared" si="4"/>
        <v>3.2876712328767125E-3</v>
      </c>
      <c r="F45" s="13">
        <f t="shared" si="0"/>
        <v>3.8582607502802416E-2</v>
      </c>
      <c r="G45" s="14">
        <f t="shared" si="5"/>
        <v>99.302723474698723</v>
      </c>
    </row>
    <row r="46" spans="1:7" x14ac:dyDescent="0.2">
      <c r="A46" s="1">
        <f t="shared" si="1"/>
        <v>42548</v>
      </c>
      <c r="B46" s="11">
        <f t="shared" si="2"/>
        <v>34</v>
      </c>
      <c r="C46" s="3">
        <f t="shared" si="3"/>
        <v>99.302723474698723</v>
      </c>
      <c r="D46" s="4">
        <f t="shared" si="6"/>
        <v>4.1886553137657309E-2</v>
      </c>
      <c r="E46" s="3">
        <f t="shared" si="4"/>
        <v>3.2876712328767125E-3</v>
      </c>
      <c r="F46" s="13">
        <f t="shared" si="0"/>
        <v>3.8598881904780599E-2</v>
      </c>
      <c r="G46" s="14">
        <f t="shared" si="5"/>
        <v>99.341322356603499</v>
      </c>
    </row>
    <row r="47" spans="1:7" x14ac:dyDescent="0.2">
      <c r="A47" s="1">
        <f t="shared" si="1"/>
        <v>42549</v>
      </c>
      <c r="B47" s="11">
        <f t="shared" si="2"/>
        <v>35</v>
      </c>
      <c r="C47" s="3">
        <f t="shared" si="3"/>
        <v>99.341322356603499</v>
      </c>
      <c r="D47" s="4">
        <f t="shared" si="6"/>
        <v>4.1902834404287125E-2</v>
      </c>
      <c r="E47" s="3">
        <f t="shared" si="4"/>
        <v>3.2876712328767125E-3</v>
      </c>
      <c r="F47" s="13">
        <f t="shared" si="0"/>
        <v>3.8615163171410415E-2</v>
      </c>
      <c r="G47" s="14">
        <f t="shared" si="5"/>
        <v>99.379937519774913</v>
      </c>
    </row>
    <row r="48" spans="1:7" x14ac:dyDescent="0.2">
      <c r="A48" s="1">
        <f t="shared" si="1"/>
        <v>42550</v>
      </c>
      <c r="B48" s="11">
        <f t="shared" si="2"/>
        <v>36</v>
      </c>
      <c r="C48" s="3">
        <f t="shared" si="3"/>
        <v>99.379937519774913</v>
      </c>
      <c r="D48" s="4">
        <f t="shared" si="6"/>
        <v>4.1919122538464137E-2</v>
      </c>
      <c r="E48" s="3">
        <f t="shared" si="4"/>
        <v>3.2876712328767125E-3</v>
      </c>
      <c r="F48" s="13">
        <f t="shared" si="0"/>
        <v>3.8631451305587428E-2</v>
      </c>
      <c r="G48" s="14">
        <f t="shared" si="5"/>
        <v>99.418568971080504</v>
      </c>
    </row>
    <row r="49" spans="1:7" x14ac:dyDescent="0.2">
      <c r="A49" s="1">
        <f t="shared" si="1"/>
        <v>42551</v>
      </c>
      <c r="B49" s="11">
        <f t="shared" si="2"/>
        <v>37</v>
      </c>
      <c r="C49" s="3">
        <f t="shared" si="3"/>
        <v>99.418568971080504</v>
      </c>
      <c r="D49" s="4">
        <f t="shared" si="6"/>
        <v>4.1935417543085121E-2</v>
      </c>
      <c r="E49" s="3">
        <f t="shared" si="4"/>
        <v>3.2876712328767125E-3</v>
      </c>
      <c r="F49" s="13">
        <f t="shared" si="0"/>
        <v>3.8647746310208411E-2</v>
      </c>
      <c r="G49" s="14">
        <f t="shared" si="5"/>
        <v>99.457216717390708</v>
      </c>
    </row>
    <row r="50" spans="1:7" x14ac:dyDescent="0.2">
      <c r="A50" s="1">
        <f t="shared" si="1"/>
        <v>42552</v>
      </c>
      <c r="B50" s="11">
        <f t="shared" si="2"/>
        <v>38</v>
      </c>
      <c r="C50" s="3">
        <f t="shared" si="3"/>
        <v>99.457216717390708</v>
      </c>
      <c r="D50" s="4">
        <f t="shared" si="6"/>
        <v>4.195171942104807E-2</v>
      </c>
      <c r="E50" s="3">
        <f t="shared" si="4"/>
        <v>3.2876712328767125E-3</v>
      </c>
      <c r="F50" s="13">
        <f t="shared" si="0"/>
        <v>3.866404818817136E-2</v>
      </c>
      <c r="G50" s="14">
        <f t="shared" si="5"/>
        <v>99.495880765578875</v>
      </c>
    </row>
    <row r="51" spans="1:7" x14ac:dyDescent="0.2">
      <c r="A51" s="1">
        <f t="shared" si="1"/>
        <v>42553</v>
      </c>
      <c r="B51" s="11">
        <f t="shared" si="2"/>
        <v>39</v>
      </c>
      <c r="C51" s="3">
        <f t="shared" si="3"/>
        <v>99.495880765578875</v>
      </c>
      <c r="D51" s="4">
        <f t="shared" si="6"/>
        <v>4.1968028175252206E-2</v>
      </c>
      <c r="E51" s="3">
        <f t="shared" si="4"/>
        <v>3.2876712328767125E-3</v>
      </c>
      <c r="F51" s="13">
        <f t="shared" si="0"/>
        <v>3.8680356942375496E-2</v>
      </c>
      <c r="G51" s="14">
        <f t="shared" si="5"/>
        <v>99.534561122521254</v>
      </c>
    </row>
    <row r="52" spans="1:7" x14ac:dyDescent="0.2">
      <c r="A52" s="1">
        <f t="shared" si="1"/>
        <v>42554</v>
      </c>
      <c r="B52" s="11">
        <f t="shared" si="2"/>
        <v>40</v>
      </c>
      <c r="C52" s="3">
        <f t="shared" si="3"/>
        <v>99.534561122521254</v>
      </c>
      <c r="D52" s="4">
        <f t="shared" si="6"/>
        <v>4.1984343808597988E-2</v>
      </c>
      <c r="E52" s="3">
        <f t="shared" si="4"/>
        <v>3.2876712328767125E-3</v>
      </c>
      <c r="F52" s="13">
        <f t="shared" si="0"/>
        <v>3.8696672575721278E-2</v>
      </c>
      <c r="G52" s="14">
        <f t="shared" si="5"/>
        <v>99.573257795096978</v>
      </c>
    </row>
    <row r="53" spans="1:7" x14ac:dyDescent="0.2">
      <c r="A53" s="1">
        <f t="shared" si="1"/>
        <v>42555</v>
      </c>
      <c r="B53" s="11">
        <f t="shared" si="2"/>
        <v>41</v>
      </c>
      <c r="C53" s="3">
        <f t="shared" si="3"/>
        <v>99.573257795096978</v>
      </c>
      <c r="D53" s="4">
        <f t="shared" si="6"/>
        <v>4.2000666323987072E-2</v>
      </c>
      <c r="E53" s="3">
        <f t="shared" si="4"/>
        <v>3.2876712328767125E-3</v>
      </c>
      <c r="F53" s="13">
        <f t="shared" si="0"/>
        <v>3.8712995091110362E-2</v>
      </c>
      <c r="G53" s="14">
        <f t="shared" si="5"/>
        <v>99.611970790188096</v>
      </c>
    </row>
    <row r="54" spans="1:7" x14ac:dyDescent="0.2">
      <c r="A54" s="1">
        <f t="shared" si="1"/>
        <v>42556</v>
      </c>
      <c r="B54" s="11">
        <f t="shared" si="2"/>
        <v>42</v>
      </c>
      <c r="C54" s="3">
        <f t="shared" si="3"/>
        <v>99.611970790188096</v>
      </c>
      <c r="D54" s="4">
        <f t="shared" si="6"/>
        <v>4.2016995724322354E-2</v>
      </c>
      <c r="E54" s="3">
        <f t="shared" si="4"/>
        <v>3.2876712328767125E-3</v>
      </c>
      <c r="F54" s="13">
        <f t="shared" si="0"/>
        <v>3.8729324491445644E-2</v>
      </c>
      <c r="G54" s="14">
        <f t="shared" si="5"/>
        <v>99.650700114679537</v>
      </c>
    </row>
    <row r="55" spans="1:7" x14ac:dyDescent="0.2">
      <c r="A55" s="1">
        <f t="shared" si="1"/>
        <v>42557</v>
      </c>
      <c r="B55" s="11">
        <f t="shared" si="2"/>
        <v>43</v>
      </c>
      <c r="C55" s="3">
        <f t="shared" si="3"/>
        <v>99.650700114679537</v>
      </c>
      <c r="D55" s="4">
        <f t="shared" si="6"/>
        <v>4.2033332012507939E-2</v>
      </c>
      <c r="E55" s="3">
        <f t="shared" si="4"/>
        <v>3.2876712328767125E-3</v>
      </c>
      <c r="F55" s="13">
        <f t="shared" si="0"/>
        <v>3.8745660779631229E-2</v>
      </c>
      <c r="G55" s="14">
        <f t="shared" si="5"/>
        <v>99.689445775459163</v>
      </c>
    </row>
    <row r="56" spans="1:7" x14ac:dyDescent="0.2">
      <c r="A56" s="1">
        <f t="shared" si="1"/>
        <v>42558</v>
      </c>
      <c r="B56" s="11">
        <f t="shared" si="2"/>
        <v>44</v>
      </c>
      <c r="C56" s="3">
        <f t="shared" si="3"/>
        <v>99.689445775459163</v>
      </c>
      <c r="D56" s="4">
        <f t="shared" si="6"/>
        <v>4.2049675191449178E-2</v>
      </c>
      <c r="E56" s="3">
        <f t="shared" si="4"/>
        <v>3.2876712328767125E-3</v>
      </c>
      <c r="F56" s="13">
        <f t="shared" si="0"/>
        <v>3.8762003958572468E-2</v>
      </c>
      <c r="G56" s="14">
        <f t="shared" si="5"/>
        <v>99.72820777941773</v>
      </c>
    </row>
    <row r="57" spans="1:7" x14ac:dyDescent="0.2">
      <c r="A57" s="1">
        <f t="shared" si="1"/>
        <v>42559</v>
      </c>
      <c r="B57" s="11">
        <f t="shared" si="2"/>
        <v>45</v>
      </c>
      <c r="C57" s="3">
        <f t="shared" si="3"/>
        <v>99.72820777941773</v>
      </c>
      <c r="D57" s="4">
        <f t="shared" si="6"/>
        <v>4.2066025264052641E-2</v>
      </c>
      <c r="E57" s="3">
        <f t="shared" si="4"/>
        <v>3.2876712328767125E-3</v>
      </c>
      <c r="F57" s="13">
        <f t="shared" si="0"/>
        <v>3.8778354031175931E-2</v>
      </c>
      <c r="G57" s="14">
        <f t="shared" si="5"/>
        <v>99.76698613344891</v>
      </c>
    </row>
    <row r="58" spans="1:7" x14ac:dyDescent="0.2">
      <c r="A58" s="1">
        <f t="shared" si="1"/>
        <v>42560</v>
      </c>
      <c r="B58" s="11">
        <f t="shared" si="2"/>
        <v>46</v>
      </c>
      <c r="C58" s="3">
        <f t="shared" si="3"/>
        <v>99.76698613344891</v>
      </c>
      <c r="D58" s="4">
        <f t="shared" si="6"/>
        <v>4.2082382233226114E-2</v>
      </c>
      <c r="E58" s="3">
        <f t="shared" si="4"/>
        <v>3.2876712328767125E-3</v>
      </c>
      <c r="F58" s="13">
        <f t="shared" si="0"/>
        <v>3.8794711000349404E-2</v>
      </c>
      <c r="G58" s="14">
        <f t="shared" si="5"/>
        <v>99.805780844449259</v>
      </c>
    </row>
    <row r="59" spans="1:7" x14ac:dyDescent="0.2">
      <c r="A59" s="1">
        <f t="shared" si="1"/>
        <v>42561</v>
      </c>
      <c r="B59" s="11">
        <f t="shared" si="2"/>
        <v>47</v>
      </c>
      <c r="C59" s="3">
        <f t="shared" si="3"/>
        <v>99.805780844449259</v>
      </c>
      <c r="D59" s="4">
        <f t="shared" si="6"/>
        <v>4.2098746101878623E-2</v>
      </c>
      <c r="E59" s="3">
        <f t="shared" si="4"/>
        <v>3.2876712328767125E-3</v>
      </c>
      <c r="F59" s="13">
        <f t="shared" si="0"/>
        <v>3.8811074869001913E-2</v>
      </c>
      <c r="G59" s="14">
        <f t="shared" si="5"/>
        <v>99.844591919318262</v>
      </c>
    </row>
    <row r="60" spans="1:7" x14ac:dyDescent="0.2">
      <c r="A60" s="1">
        <f t="shared" si="1"/>
        <v>42562</v>
      </c>
      <c r="B60" s="11">
        <f t="shared" si="2"/>
        <v>48</v>
      </c>
      <c r="C60" s="3">
        <f t="shared" si="3"/>
        <v>99.844591919318262</v>
      </c>
      <c r="D60" s="4">
        <f t="shared" si="6"/>
        <v>4.2115116872920411E-2</v>
      </c>
      <c r="E60" s="3">
        <f t="shared" si="4"/>
        <v>3.2876712328767125E-3</v>
      </c>
      <c r="F60" s="13">
        <f t="shared" si="0"/>
        <v>3.8827445640043701E-2</v>
      </c>
      <c r="G60" s="14">
        <f t="shared" si="5"/>
        <v>99.8834193649583</v>
      </c>
    </row>
    <row r="61" spans="1:7" x14ac:dyDescent="0.2">
      <c r="A61" s="1">
        <f t="shared" si="1"/>
        <v>42563</v>
      </c>
      <c r="B61" s="11">
        <f t="shared" si="2"/>
        <v>49</v>
      </c>
      <c r="C61" s="3">
        <f t="shared" si="3"/>
        <v>99.8834193649583</v>
      </c>
      <c r="D61" s="4">
        <f t="shared" si="6"/>
        <v>4.2131494549262946E-2</v>
      </c>
      <c r="E61" s="3">
        <f t="shared" si="4"/>
        <v>3.2876712328767125E-3</v>
      </c>
      <c r="F61" s="13">
        <f t="shared" si="0"/>
        <v>3.8843823316386236E-2</v>
      </c>
      <c r="G61" s="14">
        <f t="shared" si="5"/>
        <v>99.922263188274684</v>
      </c>
    </row>
    <row r="62" spans="1:7" x14ac:dyDescent="0.2">
      <c r="A62" s="1">
        <f t="shared" si="1"/>
        <v>42564</v>
      </c>
      <c r="B62" s="11">
        <f t="shared" si="2"/>
        <v>50</v>
      </c>
      <c r="C62" s="3">
        <f t="shared" si="3"/>
        <v>99.922263188274684</v>
      </c>
      <c r="D62" s="4">
        <f t="shared" si="6"/>
        <v>4.2147879133818934E-2</v>
      </c>
      <c r="E62" s="3">
        <f t="shared" si="4"/>
        <v>3.2876712328767125E-3</v>
      </c>
      <c r="F62" s="13">
        <f t="shared" si="0"/>
        <v>3.8860207900942224E-2</v>
      </c>
      <c r="G62" s="14">
        <f t="shared" si="5"/>
        <v>99.961123396175623</v>
      </c>
    </row>
    <row r="63" spans="1:7" x14ac:dyDescent="0.2">
      <c r="A63" s="1">
        <f t="shared" si="1"/>
        <v>42565</v>
      </c>
      <c r="B63" s="11">
        <f t="shared" si="2"/>
        <v>51</v>
      </c>
      <c r="C63" s="3">
        <f t="shared" si="3"/>
        <v>99.961123396175623</v>
      </c>
      <c r="D63" s="4">
        <f t="shared" si="6"/>
        <v>4.2164270629502315E-2</v>
      </c>
      <c r="E63" s="3">
        <f t="shared" si="4"/>
        <v>3.2876712328767125E-3</v>
      </c>
      <c r="F63" s="13">
        <f t="shared" si="0"/>
        <v>3.8876599396625605E-2</v>
      </c>
      <c r="G63" s="14">
        <f t="shared" si="5"/>
        <v>99.999999995572253</v>
      </c>
    </row>
    <row r="65" spans="5:7" x14ac:dyDescent="0.2">
      <c r="E65" s="3" t="s">
        <v>19</v>
      </c>
      <c r="F65" s="5">
        <f>SUM(F12:F63)</f>
        <v>1.9999999955722694</v>
      </c>
      <c r="G65" s="4" t="s">
        <v>20</v>
      </c>
    </row>
  </sheetData>
  <pageMargins left="0.15972222222222224" right="2.013888888888889E-2" top="0.62986111111111109" bottom="0.22013888888888888" header="0.5" footer="0.12986111111111112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25" workbookViewId="0">
      <selection activeCell="L19" sqref="L19"/>
    </sheetView>
  </sheetViews>
  <sheetFormatPr defaultRowHeight="11.25" x14ac:dyDescent="0.2"/>
  <cols>
    <col min="1" max="1" width="19.85546875" style="1" customWidth="1"/>
    <col min="2" max="2" width="13.7109375" style="2" customWidth="1"/>
    <col min="3" max="3" width="14.5703125" style="3" customWidth="1"/>
    <col min="4" max="4" width="11.140625" style="4" customWidth="1"/>
    <col min="5" max="5" width="9.140625" style="3"/>
    <col min="6" max="6" width="11.7109375" style="5" customWidth="1"/>
    <col min="7" max="7" width="11.140625" style="4" bestFit="1" customWidth="1"/>
    <col min="8" max="8" width="11.7109375" style="4" bestFit="1" customWidth="1"/>
    <col min="9" max="16384" width="9.140625" style="4"/>
  </cols>
  <sheetData>
    <row r="1" spans="1:8" x14ac:dyDescent="0.2">
      <c r="A1" s="1" t="s">
        <v>0</v>
      </c>
      <c r="B1" s="2">
        <v>41835</v>
      </c>
    </row>
    <row r="2" spans="1:8" x14ac:dyDescent="0.2">
      <c r="A2" s="1" t="s">
        <v>1</v>
      </c>
      <c r="B2" s="2">
        <v>42514</v>
      </c>
    </row>
    <row r="3" spans="1:8" x14ac:dyDescent="0.2">
      <c r="A3" s="1" t="s">
        <v>2</v>
      </c>
      <c r="B3" s="2">
        <v>42566</v>
      </c>
    </row>
    <row r="4" spans="1:8" x14ac:dyDescent="0.2">
      <c r="A4" s="1" t="s">
        <v>3</v>
      </c>
      <c r="B4" s="6">
        <v>1.2E-2</v>
      </c>
      <c r="C4" s="3" t="s">
        <v>3</v>
      </c>
    </row>
    <row r="5" spans="1:8" x14ac:dyDescent="0.2">
      <c r="A5" s="1" t="s">
        <v>4</v>
      </c>
      <c r="B5" s="7">
        <v>4.9782319641713943E-3</v>
      </c>
      <c r="C5" s="3" t="s">
        <v>5</v>
      </c>
    </row>
    <row r="6" spans="1:8" x14ac:dyDescent="0.2">
      <c r="B6" s="8"/>
    </row>
    <row r="7" spans="1:8" x14ac:dyDescent="0.2">
      <c r="A7" s="1" t="s">
        <v>6</v>
      </c>
      <c r="B7" s="9">
        <v>100.1</v>
      </c>
    </row>
    <row r="8" spans="1:8" x14ac:dyDescent="0.2">
      <c r="A8" s="1" t="s">
        <v>7</v>
      </c>
      <c r="B8" s="9">
        <v>100</v>
      </c>
    </row>
    <row r="10" spans="1:8" x14ac:dyDescent="0.2">
      <c r="C10" s="3" t="s">
        <v>8</v>
      </c>
      <c r="D10" s="3" t="s">
        <v>9</v>
      </c>
      <c r="E10" s="3" t="s">
        <v>10</v>
      </c>
      <c r="F10" s="10" t="s">
        <v>11</v>
      </c>
      <c r="G10" s="9" t="s">
        <v>12</v>
      </c>
    </row>
    <row r="11" spans="1:8" x14ac:dyDescent="0.2">
      <c r="A11" s="1" t="s">
        <v>13</v>
      </c>
      <c r="B11" s="2" t="s">
        <v>14</v>
      </c>
      <c r="C11" s="3" t="s">
        <v>15</v>
      </c>
      <c r="D11" s="3" t="s">
        <v>16</v>
      </c>
      <c r="E11" s="3" t="s">
        <v>3</v>
      </c>
      <c r="F11" s="10" t="s">
        <v>17</v>
      </c>
      <c r="G11" s="9" t="s">
        <v>18</v>
      </c>
    </row>
    <row r="12" spans="1:8" x14ac:dyDescent="0.2">
      <c r="A12" s="1">
        <f>VDate</f>
        <v>42514</v>
      </c>
      <c r="B12" s="11">
        <f>A12-VDate</f>
        <v>0</v>
      </c>
      <c r="C12" s="12">
        <f>FV</f>
        <v>100.1</v>
      </c>
      <c r="D12" s="4">
        <f>C12*EYield/365</f>
        <v>1.3652630674344014E-3</v>
      </c>
      <c r="E12" s="3">
        <f>Cpn/365*Par</f>
        <v>3.2876712328767125E-3</v>
      </c>
      <c r="F12" s="13">
        <f t="shared" ref="F12:F63" si="0">D12-E12</f>
        <v>-1.9224081654423111E-3</v>
      </c>
      <c r="G12" s="14">
        <f>F12+C12</f>
        <v>100.09807759183455</v>
      </c>
      <c r="H12" s="15"/>
    </row>
    <row r="13" spans="1:8" x14ac:dyDescent="0.2">
      <c r="A13" s="1">
        <f t="shared" ref="A13:A63" si="1">A12+1</f>
        <v>42515</v>
      </c>
      <c r="B13" s="11">
        <f t="shared" ref="B13:B63" si="2">EndDate-VDate</f>
        <v>1</v>
      </c>
      <c r="C13" s="3">
        <f t="shared" ref="C13:C44" si="3">G12</f>
        <v>100.09807759183455</v>
      </c>
      <c r="D13" s="4">
        <f>EYield*Opening/365</f>
        <v>1.3652368477254223E-3</v>
      </c>
      <c r="E13" s="3">
        <f t="shared" ref="E13:E63" si="4">Cpn/365*Par</f>
        <v>3.2876712328767125E-3</v>
      </c>
      <c r="F13" s="13">
        <f t="shared" si="0"/>
        <v>-1.9224343851512902E-3</v>
      </c>
      <c r="G13" s="14">
        <f t="shared" ref="G13:G63" si="5">F13+C13</f>
        <v>100.0961551574494</v>
      </c>
    </row>
    <row r="14" spans="1:8" x14ac:dyDescent="0.2">
      <c r="A14" s="1">
        <f t="shared" si="1"/>
        <v>42516</v>
      </c>
      <c r="B14" s="11">
        <f t="shared" si="2"/>
        <v>2</v>
      </c>
      <c r="C14" s="3">
        <f t="shared" si="3"/>
        <v>100.0961551574494</v>
      </c>
      <c r="D14" s="4">
        <f t="shared" ref="D14:D63" si="6">EYield*Opening/365</f>
        <v>1.3652106276588328E-3</v>
      </c>
      <c r="E14" s="3">
        <f t="shared" si="4"/>
        <v>3.2876712328767125E-3</v>
      </c>
      <c r="F14" s="13">
        <f t="shared" si="0"/>
        <v>-1.9224606052178797E-3</v>
      </c>
      <c r="G14" s="14">
        <f t="shared" si="5"/>
        <v>100.09423269684419</v>
      </c>
    </row>
    <row r="15" spans="1:8" x14ac:dyDescent="0.2">
      <c r="A15" s="1">
        <f t="shared" si="1"/>
        <v>42517</v>
      </c>
      <c r="B15" s="11">
        <f t="shared" si="2"/>
        <v>3</v>
      </c>
      <c r="C15" s="3">
        <f t="shared" si="3"/>
        <v>100.09423269684419</v>
      </c>
      <c r="D15" s="4">
        <f t="shared" si="6"/>
        <v>1.3651844072346279E-3</v>
      </c>
      <c r="E15" s="3">
        <f t="shared" si="4"/>
        <v>3.2876712328767125E-3</v>
      </c>
      <c r="F15" s="13">
        <f t="shared" si="0"/>
        <v>-1.9224868256420846E-3</v>
      </c>
      <c r="G15" s="14">
        <f t="shared" si="5"/>
        <v>100.09231021001854</v>
      </c>
    </row>
    <row r="16" spans="1:8" x14ac:dyDescent="0.2">
      <c r="A16" s="1">
        <f t="shared" si="1"/>
        <v>42518</v>
      </c>
      <c r="B16" s="11">
        <f t="shared" si="2"/>
        <v>4</v>
      </c>
      <c r="C16" s="3">
        <f t="shared" si="3"/>
        <v>100.09231021001854</v>
      </c>
      <c r="D16" s="4">
        <f t="shared" si="6"/>
        <v>1.3651581864528028E-3</v>
      </c>
      <c r="E16" s="3">
        <f t="shared" si="4"/>
        <v>3.2876712328767125E-3</v>
      </c>
      <c r="F16" s="13">
        <f t="shared" si="0"/>
        <v>-1.9225130464239097E-3</v>
      </c>
      <c r="G16" s="14">
        <f t="shared" si="5"/>
        <v>100.09038769697212</v>
      </c>
    </row>
    <row r="17" spans="1:7" x14ac:dyDescent="0.2">
      <c r="A17" s="1">
        <f t="shared" si="1"/>
        <v>42519</v>
      </c>
      <c r="B17" s="11">
        <f t="shared" si="2"/>
        <v>5</v>
      </c>
      <c r="C17" s="3">
        <f t="shared" si="3"/>
        <v>100.09038769697212</v>
      </c>
      <c r="D17" s="4">
        <f t="shared" si="6"/>
        <v>1.365131965313353E-3</v>
      </c>
      <c r="E17" s="3">
        <f t="shared" si="4"/>
        <v>3.2876712328767125E-3</v>
      </c>
      <c r="F17" s="13">
        <f t="shared" si="0"/>
        <v>-1.9225392675633595E-3</v>
      </c>
      <c r="G17" s="14">
        <f t="shared" si="5"/>
        <v>100.08846515770455</v>
      </c>
    </row>
    <row r="18" spans="1:7" x14ac:dyDescent="0.2">
      <c r="A18" s="1">
        <f t="shared" si="1"/>
        <v>42520</v>
      </c>
      <c r="B18" s="11">
        <f t="shared" si="2"/>
        <v>6</v>
      </c>
      <c r="C18" s="3">
        <f t="shared" si="3"/>
        <v>100.08846515770455</v>
      </c>
      <c r="D18" s="4">
        <f t="shared" si="6"/>
        <v>1.365105743816273E-3</v>
      </c>
      <c r="E18" s="3">
        <f t="shared" si="4"/>
        <v>3.2876712328767125E-3</v>
      </c>
      <c r="F18" s="13">
        <f t="shared" si="0"/>
        <v>-1.9225654890604395E-3</v>
      </c>
      <c r="G18" s="14">
        <f t="shared" si="5"/>
        <v>100.08654259221549</v>
      </c>
    </row>
    <row r="19" spans="1:7" x14ac:dyDescent="0.2">
      <c r="A19" s="1">
        <f t="shared" si="1"/>
        <v>42521</v>
      </c>
      <c r="B19" s="11">
        <f t="shared" si="2"/>
        <v>7</v>
      </c>
      <c r="C19" s="3">
        <f t="shared" si="3"/>
        <v>100.08654259221549</v>
      </c>
      <c r="D19" s="4">
        <f t="shared" si="6"/>
        <v>1.3650795219615586E-3</v>
      </c>
      <c r="E19" s="3">
        <f t="shared" si="4"/>
        <v>3.2876712328767125E-3</v>
      </c>
      <c r="F19" s="13">
        <f t="shared" si="0"/>
        <v>-1.922591710915154E-3</v>
      </c>
      <c r="G19" s="14">
        <f t="shared" si="5"/>
        <v>100.08462000050459</v>
      </c>
    </row>
    <row r="20" spans="1:7" x14ac:dyDescent="0.2">
      <c r="A20" s="1">
        <f t="shared" si="1"/>
        <v>42522</v>
      </c>
      <c r="B20" s="11">
        <f t="shared" si="2"/>
        <v>8</v>
      </c>
      <c r="C20" s="3">
        <f t="shared" si="3"/>
        <v>100.08462000050459</v>
      </c>
      <c r="D20" s="4">
        <f t="shared" si="6"/>
        <v>1.3650532997492042E-3</v>
      </c>
      <c r="E20" s="3">
        <f t="shared" si="4"/>
        <v>3.2876712328767125E-3</v>
      </c>
      <c r="F20" s="13">
        <f t="shared" si="0"/>
        <v>-1.9226179331275084E-3</v>
      </c>
      <c r="G20" s="14">
        <f t="shared" si="5"/>
        <v>100.08269738257145</v>
      </c>
    </row>
    <row r="21" spans="1:7" x14ac:dyDescent="0.2">
      <c r="A21" s="1">
        <f t="shared" si="1"/>
        <v>42523</v>
      </c>
      <c r="B21" s="11">
        <f t="shared" si="2"/>
        <v>9</v>
      </c>
      <c r="C21" s="3">
        <f t="shared" si="3"/>
        <v>100.08269738257145</v>
      </c>
      <c r="D21" s="4">
        <f t="shared" si="6"/>
        <v>1.3650270771792053E-3</v>
      </c>
      <c r="E21" s="3">
        <f t="shared" si="4"/>
        <v>3.2876712328767125E-3</v>
      </c>
      <c r="F21" s="13">
        <f t="shared" si="0"/>
        <v>-1.9226441556975072E-3</v>
      </c>
      <c r="G21" s="14">
        <f t="shared" si="5"/>
        <v>100.08077473841576</v>
      </c>
    </row>
    <row r="22" spans="1:7" x14ac:dyDescent="0.2">
      <c r="A22" s="1">
        <f t="shared" si="1"/>
        <v>42524</v>
      </c>
      <c r="B22" s="11">
        <f t="shared" si="2"/>
        <v>10</v>
      </c>
      <c r="C22" s="3">
        <f t="shared" si="3"/>
        <v>100.08077473841576</v>
      </c>
      <c r="D22" s="4">
        <f t="shared" si="6"/>
        <v>1.3650008542515572E-3</v>
      </c>
      <c r="E22" s="3">
        <f t="shared" si="4"/>
        <v>3.2876712328767125E-3</v>
      </c>
      <c r="F22" s="13">
        <f t="shared" si="0"/>
        <v>-1.9226703786251553E-3</v>
      </c>
      <c r="G22" s="14">
        <f t="shared" si="5"/>
        <v>100.07885206803714</v>
      </c>
    </row>
    <row r="23" spans="1:7" x14ac:dyDescent="0.2">
      <c r="A23" s="1">
        <f t="shared" si="1"/>
        <v>42525</v>
      </c>
      <c r="B23" s="11">
        <f t="shared" si="2"/>
        <v>11</v>
      </c>
      <c r="C23" s="3">
        <f t="shared" si="3"/>
        <v>100.07885206803714</v>
      </c>
      <c r="D23" s="4">
        <f t="shared" si="6"/>
        <v>1.3649746309662544E-3</v>
      </c>
      <c r="E23" s="3">
        <f t="shared" si="4"/>
        <v>3.2876712328767125E-3</v>
      </c>
      <c r="F23" s="13">
        <f t="shared" si="0"/>
        <v>-1.9226966019104581E-3</v>
      </c>
      <c r="G23" s="14">
        <f t="shared" si="5"/>
        <v>100.07692937143523</v>
      </c>
    </row>
    <row r="24" spans="1:7" x14ac:dyDescent="0.2">
      <c r="A24" s="1">
        <f t="shared" si="1"/>
        <v>42526</v>
      </c>
      <c r="B24" s="11">
        <f t="shared" si="2"/>
        <v>12</v>
      </c>
      <c r="C24" s="3">
        <f t="shared" si="3"/>
        <v>100.07692937143523</v>
      </c>
      <c r="D24" s="4">
        <f t="shared" si="6"/>
        <v>1.3649484073232929E-3</v>
      </c>
      <c r="E24" s="3">
        <f t="shared" si="4"/>
        <v>3.2876712328767125E-3</v>
      </c>
      <c r="F24" s="13">
        <f t="shared" si="0"/>
        <v>-1.9227228255534197E-3</v>
      </c>
      <c r="G24" s="14">
        <f t="shared" si="5"/>
        <v>100.07500664860967</v>
      </c>
    </row>
    <row r="25" spans="1:7" x14ac:dyDescent="0.2">
      <c r="A25" s="1">
        <f t="shared" si="1"/>
        <v>42527</v>
      </c>
      <c r="B25" s="11">
        <f t="shared" si="2"/>
        <v>13</v>
      </c>
      <c r="C25" s="3">
        <f t="shared" si="3"/>
        <v>100.07500664860967</v>
      </c>
      <c r="D25" s="4">
        <f t="shared" si="6"/>
        <v>1.3649221833226669E-3</v>
      </c>
      <c r="E25" s="3">
        <f t="shared" si="4"/>
        <v>3.2876712328767125E-3</v>
      </c>
      <c r="F25" s="13">
        <f t="shared" si="0"/>
        <v>-1.9227490495540456E-3</v>
      </c>
      <c r="G25" s="14">
        <f t="shared" si="5"/>
        <v>100.07308389956012</v>
      </c>
    </row>
    <row r="26" spans="1:7" x14ac:dyDescent="0.2">
      <c r="A26" s="1">
        <f t="shared" si="1"/>
        <v>42528</v>
      </c>
      <c r="B26" s="11">
        <f t="shared" si="2"/>
        <v>14</v>
      </c>
      <c r="C26" s="3">
        <f t="shared" si="3"/>
        <v>100.07308389956012</v>
      </c>
      <c r="D26" s="4">
        <f t="shared" si="6"/>
        <v>1.3648959589643724E-3</v>
      </c>
      <c r="E26" s="3">
        <f t="shared" si="4"/>
        <v>3.2876712328767125E-3</v>
      </c>
      <c r="F26" s="13">
        <f t="shared" si="0"/>
        <v>-1.9227752739123401E-3</v>
      </c>
      <c r="G26" s="14">
        <f t="shared" si="5"/>
        <v>100.07116112428621</v>
      </c>
    </row>
    <row r="27" spans="1:7" x14ac:dyDescent="0.2">
      <c r="A27" s="1">
        <f t="shared" si="1"/>
        <v>42529</v>
      </c>
      <c r="B27" s="11">
        <f t="shared" si="2"/>
        <v>15</v>
      </c>
      <c r="C27" s="3">
        <f t="shared" si="3"/>
        <v>100.07116112428621</v>
      </c>
      <c r="D27" s="4">
        <f t="shared" si="6"/>
        <v>1.3648697342484039E-3</v>
      </c>
      <c r="E27" s="3">
        <f t="shared" si="4"/>
        <v>3.2876712328767125E-3</v>
      </c>
      <c r="F27" s="13">
        <f t="shared" si="0"/>
        <v>-1.9228014986283086E-3</v>
      </c>
      <c r="G27" s="14">
        <f t="shared" si="5"/>
        <v>100.06923832278758</v>
      </c>
    </row>
    <row r="28" spans="1:7" x14ac:dyDescent="0.2">
      <c r="A28" s="1">
        <f t="shared" si="1"/>
        <v>42530</v>
      </c>
      <c r="B28" s="11">
        <f t="shared" si="2"/>
        <v>16</v>
      </c>
      <c r="C28" s="3">
        <f t="shared" si="3"/>
        <v>100.06923832278758</v>
      </c>
      <c r="D28" s="4">
        <f t="shared" si="6"/>
        <v>1.3648435091747567E-3</v>
      </c>
      <c r="E28" s="3">
        <f t="shared" si="4"/>
        <v>3.2876712328767125E-3</v>
      </c>
      <c r="F28" s="13">
        <f t="shared" si="0"/>
        <v>-1.9228277237019558E-3</v>
      </c>
      <c r="G28" s="14">
        <f t="shared" si="5"/>
        <v>100.06731549506388</v>
      </c>
    </row>
    <row r="29" spans="1:7" x14ac:dyDescent="0.2">
      <c r="A29" s="1">
        <f t="shared" si="1"/>
        <v>42531</v>
      </c>
      <c r="B29" s="11">
        <f t="shared" si="2"/>
        <v>17</v>
      </c>
      <c r="C29" s="3">
        <f t="shared" si="3"/>
        <v>100.06731549506388</v>
      </c>
      <c r="D29" s="4">
        <f t="shared" si="6"/>
        <v>1.3648172837434258E-3</v>
      </c>
      <c r="E29" s="3">
        <f t="shared" si="4"/>
        <v>3.2876712328767125E-3</v>
      </c>
      <c r="F29" s="13">
        <f t="shared" si="0"/>
        <v>-1.9228539491332867E-3</v>
      </c>
      <c r="G29" s="14">
        <f t="shared" si="5"/>
        <v>100.06539264111474</v>
      </c>
    </row>
    <row r="30" spans="1:7" x14ac:dyDescent="0.2">
      <c r="A30" s="1">
        <f t="shared" si="1"/>
        <v>42532</v>
      </c>
      <c r="B30" s="11">
        <f t="shared" si="2"/>
        <v>18</v>
      </c>
      <c r="C30" s="3">
        <f t="shared" si="3"/>
        <v>100.06539264111474</v>
      </c>
      <c r="D30" s="4">
        <f t="shared" si="6"/>
        <v>1.3647910579544066E-3</v>
      </c>
      <c r="E30" s="3">
        <f t="shared" si="4"/>
        <v>3.2876712328767125E-3</v>
      </c>
      <c r="F30" s="13">
        <f t="shared" si="0"/>
        <v>-1.9228801749223059E-3</v>
      </c>
      <c r="G30" s="14">
        <f t="shared" si="5"/>
        <v>100.06346976093982</v>
      </c>
    </row>
    <row r="31" spans="1:7" x14ac:dyDescent="0.2">
      <c r="A31" s="1">
        <f t="shared" si="1"/>
        <v>42533</v>
      </c>
      <c r="B31" s="11">
        <f t="shared" si="2"/>
        <v>19</v>
      </c>
      <c r="C31" s="3">
        <f t="shared" si="3"/>
        <v>100.06346976093982</v>
      </c>
      <c r="D31" s="4">
        <f t="shared" si="6"/>
        <v>1.3647648318076942E-3</v>
      </c>
      <c r="E31" s="3">
        <f t="shared" si="4"/>
        <v>3.2876712328767125E-3</v>
      </c>
      <c r="F31" s="13">
        <f t="shared" si="0"/>
        <v>-1.9229064010690183E-3</v>
      </c>
      <c r="G31" s="14">
        <f t="shared" si="5"/>
        <v>100.06154685453876</v>
      </c>
    </row>
    <row r="32" spans="1:7" x14ac:dyDescent="0.2">
      <c r="A32" s="1">
        <f t="shared" si="1"/>
        <v>42534</v>
      </c>
      <c r="B32" s="11">
        <f t="shared" si="2"/>
        <v>20</v>
      </c>
      <c r="C32" s="3">
        <f t="shared" si="3"/>
        <v>100.06154685453876</v>
      </c>
      <c r="D32" s="4">
        <f t="shared" si="6"/>
        <v>1.3647386053032835E-3</v>
      </c>
      <c r="E32" s="3">
        <f t="shared" si="4"/>
        <v>3.2876712328767125E-3</v>
      </c>
      <c r="F32" s="13">
        <f t="shared" si="0"/>
        <v>-1.922932627573429E-3</v>
      </c>
      <c r="G32" s="14">
        <f t="shared" si="5"/>
        <v>100.05962392191118</v>
      </c>
    </row>
    <row r="33" spans="1:7" x14ac:dyDescent="0.2">
      <c r="A33" s="1">
        <f t="shared" si="1"/>
        <v>42535</v>
      </c>
      <c r="B33" s="11">
        <f t="shared" si="2"/>
        <v>21</v>
      </c>
      <c r="C33" s="3">
        <f t="shared" si="3"/>
        <v>100.05962392191118</v>
      </c>
      <c r="D33" s="4">
        <f t="shared" si="6"/>
        <v>1.3647123784411696E-3</v>
      </c>
      <c r="E33" s="3">
        <f t="shared" si="4"/>
        <v>3.2876712328767125E-3</v>
      </c>
      <c r="F33" s="13">
        <f t="shared" si="0"/>
        <v>-1.9229588544355429E-3</v>
      </c>
      <c r="G33" s="14">
        <f t="shared" si="5"/>
        <v>100.05770096305675</v>
      </c>
    </row>
    <row r="34" spans="1:7" x14ac:dyDescent="0.2">
      <c r="A34" s="1">
        <f t="shared" si="1"/>
        <v>42536</v>
      </c>
      <c r="B34" s="11">
        <f t="shared" si="2"/>
        <v>22</v>
      </c>
      <c r="C34" s="3">
        <f t="shared" si="3"/>
        <v>100.05770096305675</v>
      </c>
      <c r="D34" s="4">
        <f t="shared" si="6"/>
        <v>1.3646861512213479E-3</v>
      </c>
      <c r="E34" s="3">
        <f t="shared" si="4"/>
        <v>3.2876712328767125E-3</v>
      </c>
      <c r="F34" s="13">
        <f t="shared" si="0"/>
        <v>-1.9229850816553646E-3</v>
      </c>
      <c r="G34" s="14">
        <f t="shared" si="5"/>
        <v>100.0557779779751</v>
      </c>
    </row>
    <row r="35" spans="1:7" x14ac:dyDescent="0.2">
      <c r="A35" s="1">
        <f t="shared" si="1"/>
        <v>42537</v>
      </c>
      <c r="B35" s="11">
        <f t="shared" si="2"/>
        <v>23</v>
      </c>
      <c r="C35" s="3">
        <f t="shared" si="3"/>
        <v>100.0557779779751</v>
      </c>
      <c r="D35" s="4">
        <f t="shared" si="6"/>
        <v>1.3646599236438134E-3</v>
      </c>
      <c r="E35" s="3">
        <f t="shared" si="4"/>
        <v>3.2876712328767125E-3</v>
      </c>
      <c r="F35" s="13">
        <f t="shared" si="0"/>
        <v>-1.9230113092328991E-3</v>
      </c>
      <c r="G35" s="14">
        <f t="shared" si="5"/>
        <v>100.05385496666587</v>
      </c>
    </row>
    <row r="36" spans="1:7" x14ac:dyDescent="0.2">
      <c r="A36" s="1">
        <f t="shared" si="1"/>
        <v>42538</v>
      </c>
      <c r="B36" s="11">
        <f t="shared" si="2"/>
        <v>24</v>
      </c>
      <c r="C36" s="3">
        <f t="shared" si="3"/>
        <v>100.05385496666587</v>
      </c>
      <c r="D36" s="4">
        <f t="shared" si="6"/>
        <v>1.3646336957085612E-3</v>
      </c>
      <c r="E36" s="3">
        <f t="shared" si="4"/>
        <v>3.2876712328767125E-3</v>
      </c>
      <c r="F36" s="13">
        <f t="shared" si="0"/>
        <v>-1.9230375371681514E-3</v>
      </c>
      <c r="G36" s="14">
        <f t="shared" si="5"/>
        <v>100.0519319291287</v>
      </c>
    </row>
    <row r="37" spans="1:7" x14ac:dyDescent="0.2">
      <c r="A37" s="1">
        <f t="shared" si="1"/>
        <v>42539</v>
      </c>
      <c r="B37" s="11">
        <f t="shared" si="2"/>
        <v>25</v>
      </c>
      <c r="C37" s="3">
        <f t="shared" si="3"/>
        <v>100.0519319291287</v>
      </c>
      <c r="D37" s="4">
        <f t="shared" si="6"/>
        <v>1.3646074674155864E-3</v>
      </c>
      <c r="E37" s="3">
        <f t="shared" si="4"/>
        <v>3.2876712328767125E-3</v>
      </c>
      <c r="F37" s="13">
        <f t="shared" si="0"/>
        <v>-1.9230637654611262E-3</v>
      </c>
      <c r="G37" s="14">
        <f t="shared" si="5"/>
        <v>100.05000886536324</v>
      </c>
    </row>
    <row r="38" spans="1:7" x14ac:dyDescent="0.2">
      <c r="A38" s="1">
        <f t="shared" si="1"/>
        <v>42540</v>
      </c>
      <c r="B38" s="11">
        <f t="shared" si="2"/>
        <v>26</v>
      </c>
      <c r="C38" s="3">
        <f t="shared" si="3"/>
        <v>100.05000886536324</v>
      </c>
      <c r="D38" s="4">
        <f t="shared" si="6"/>
        <v>1.3645812387648841E-3</v>
      </c>
      <c r="E38" s="3">
        <f t="shared" si="4"/>
        <v>3.2876712328767125E-3</v>
      </c>
      <c r="F38" s="13">
        <f t="shared" si="0"/>
        <v>-1.9230899941118285E-3</v>
      </c>
      <c r="G38" s="14">
        <f t="shared" si="5"/>
        <v>100.04808577536913</v>
      </c>
    </row>
    <row r="39" spans="1:7" x14ac:dyDescent="0.2">
      <c r="A39" s="1">
        <f t="shared" si="1"/>
        <v>42541</v>
      </c>
      <c r="B39" s="11">
        <f t="shared" si="2"/>
        <v>27</v>
      </c>
      <c r="C39" s="3">
        <f t="shared" si="3"/>
        <v>100.04808577536913</v>
      </c>
      <c r="D39" s="4">
        <f t="shared" si="6"/>
        <v>1.3645550097564493E-3</v>
      </c>
      <c r="E39" s="3">
        <f t="shared" si="4"/>
        <v>3.2876712328767125E-3</v>
      </c>
      <c r="F39" s="13">
        <f t="shared" si="0"/>
        <v>-1.9231162231202633E-3</v>
      </c>
      <c r="G39" s="14">
        <f t="shared" si="5"/>
        <v>100.04616265914601</v>
      </c>
    </row>
    <row r="40" spans="1:7" x14ac:dyDescent="0.2">
      <c r="A40" s="1">
        <f t="shared" si="1"/>
        <v>42542</v>
      </c>
      <c r="B40" s="11">
        <f t="shared" si="2"/>
        <v>28</v>
      </c>
      <c r="C40" s="3">
        <f t="shared" si="3"/>
        <v>100.04616265914601</v>
      </c>
      <c r="D40" s="4">
        <f t="shared" si="6"/>
        <v>1.3645287803902774E-3</v>
      </c>
      <c r="E40" s="3">
        <f t="shared" si="4"/>
        <v>3.2876712328767125E-3</v>
      </c>
      <c r="F40" s="13">
        <f t="shared" si="0"/>
        <v>-1.9231424524864351E-3</v>
      </c>
      <c r="G40" s="14">
        <f t="shared" si="5"/>
        <v>100.04423951669352</v>
      </c>
    </row>
    <row r="41" spans="1:7" x14ac:dyDescent="0.2">
      <c r="A41" s="1">
        <f t="shared" si="1"/>
        <v>42543</v>
      </c>
      <c r="B41" s="11">
        <f t="shared" si="2"/>
        <v>29</v>
      </c>
      <c r="C41" s="3">
        <f t="shared" si="3"/>
        <v>100.04423951669352</v>
      </c>
      <c r="D41" s="4">
        <f t="shared" si="6"/>
        <v>1.3645025506663633E-3</v>
      </c>
      <c r="E41" s="3">
        <f t="shared" si="4"/>
        <v>3.2876712328767125E-3</v>
      </c>
      <c r="F41" s="13">
        <f t="shared" si="0"/>
        <v>-1.9231686822103492E-3</v>
      </c>
      <c r="G41" s="14">
        <f t="shared" si="5"/>
        <v>100.04231634801131</v>
      </c>
    </row>
    <row r="42" spans="1:7" x14ac:dyDescent="0.2">
      <c r="A42" s="1">
        <f t="shared" si="1"/>
        <v>42544</v>
      </c>
      <c r="B42" s="11">
        <f t="shared" si="2"/>
        <v>30</v>
      </c>
      <c r="C42" s="3">
        <f t="shared" si="3"/>
        <v>100.04231634801131</v>
      </c>
      <c r="D42" s="4">
        <f t="shared" si="6"/>
        <v>1.3644763205847023E-3</v>
      </c>
      <c r="E42" s="3">
        <f t="shared" si="4"/>
        <v>3.2876712328767125E-3</v>
      </c>
      <c r="F42" s="13">
        <f t="shared" si="0"/>
        <v>-1.9231949122920102E-3</v>
      </c>
      <c r="G42" s="14">
        <f t="shared" si="5"/>
        <v>100.04039315309902</v>
      </c>
    </row>
    <row r="43" spans="1:7" x14ac:dyDescent="0.2">
      <c r="A43" s="1">
        <f t="shared" si="1"/>
        <v>42545</v>
      </c>
      <c r="B43" s="11">
        <f t="shared" si="2"/>
        <v>31</v>
      </c>
      <c r="C43" s="3">
        <f t="shared" si="3"/>
        <v>100.04039315309902</v>
      </c>
      <c r="D43" s="4">
        <f t="shared" si="6"/>
        <v>1.3644500901452894E-3</v>
      </c>
      <c r="E43" s="3">
        <f t="shared" si="4"/>
        <v>3.2876712328767125E-3</v>
      </c>
      <c r="F43" s="13">
        <f t="shared" si="0"/>
        <v>-1.9232211427314232E-3</v>
      </c>
      <c r="G43" s="14">
        <f t="shared" si="5"/>
        <v>100.03846993195629</v>
      </c>
    </row>
    <row r="44" spans="1:7" x14ac:dyDescent="0.2">
      <c r="A44" s="1">
        <f t="shared" si="1"/>
        <v>42546</v>
      </c>
      <c r="B44" s="11">
        <f t="shared" si="2"/>
        <v>32</v>
      </c>
      <c r="C44" s="3">
        <f t="shared" si="3"/>
        <v>100.03846993195629</v>
      </c>
      <c r="D44" s="4">
        <f t="shared" si="6"/>
        <v>1.3644238593481198E-3</v>
      </c>
      <c r="E44" s="3">
        <f t="shared" si="4"/>
        <v>3.2876712328767125E-3</v>
      </c>
      <c r="F44" s="13">
        <f t="shared" si="0"/>
        <v>-1.9232473735285927E-3</v>
      </c>
      <c r="G44" s="14">
        <f t="shared" si="5"/>
        <v>100.03654668458276</v>
      </c>
    </row>
    <row r="45" spans="1:7" x14ac:dyDescent="0.2">
      <c r="A45" s="1">
        <f t="shared" si="1"/>
        <v>42547</v>
      </c>
      <c r="B45" s="11">
        <f t="shared" si="2"/>
        <v>33</v>
      </c>
      <c r="C45" s="3">
        <f t="shared" ref="C45:C63" si="7">G44</f>
        <v>100.03654668458276</v>
      </c>
      <c r="D45" s="4">
        <f t="shared" si="6"/>
        <v>1.3643976281931885E-3</v>
      </c>
      <c r="E45" s="3">
        <f t="shared" si="4"/>
        <v>3.2876712328767125E-3</v>
      </c>
      <c r="F45" s="13">
        <f t="shared" si="0"/>
        <v>-1.923273604683524E-3</v>
      </c>
      <c r="G45" s="14">
        <f t="shared" si="5"/>
        <v>100.03462341097807</v>
      </c>
    </row>
    <row r="46" spans="1:7" x14ac:dyDescent="0.2">
      <c r="A46" s="1">
        <f t="shared" si="1"/>
        <v>42548</v>
      </c>
      <c r="B46" s="11">
        <f t="shared" si="2"/>
        <v>34</v>
      </c>
      <c r="C46" s="3">
        <f t="shared" si="7"/>
        <v>100.03462341097807</v>
      </c>
      <c r="D46" s="4">
        <f t="shared" si="6"/>
        <v>1.3643713966804908E-3</v>
      </c>
      <c r="E46" s="3">
        <f t="shared" si="4"/>
        <v>3.2876712328767125E-3</v>
      </c>
      <c r="F46" s="13">
        <f t="shared" si="0"/>
        <v>-1.9232998361962217E-3</v>
      </c>
      <c r="G46" s="14">
        <f t="shared" si="5"/>
        <v>100.03270011114188</v>
      </c>
    </row>
    <row r="47" spans="1:7" x14ac:dyDescent="0.2">
      <c r="A47" s="1">
        <f t="shared" si="1"/>
        <v>42549</v>
      </c>
      <c r="B47" s="11">
        <f t="shared" si="2"/>
        <v>35</v>
      </c>
      <c r="C47" s="3">
        <f t="shared" si="7"/>
        <v>100.03270011114188</v>
      </c>
      <c r="D47" s="4">
        <f t="shared" si="6"/>
        <v>1.3643451648100216E-3</v>
      </c>
      <c r="E47" s="3">
        <f t="shared" si="4"/>
        <v>3.2876712328767125E-3</v>
      </c>
      <c r="F47" s="13">
        <f t="shared" si="0"/>
        <v>-1.9233260680666909E-3</v>
      </c>
      <c r="G47" s="14">
        <f t="shared" si="5"/>
        <v>100.03077678507381</v>
      </c>
    </row>
    <row r="48" spans="1:7" x14ac:dyDescent="0.2">
      <c r="A48" s="1">
        <f t="shared" si="1"/>
        <v>42550</v>
      </c>
      <c r="B48" s="11">
        <f t="shared" si="2"/>
        <v>36</v>
      </c>
      <c r="C48" s="3">
        <f t="shared" si="7"/>
        <v>100.03077678507381</v>
      </c>
      <c r="D48" s="4">
        <f t="shared" si="6"/>
        <v>1.3643189325817761E-3</v>
      </c>
      <c r="E48" s="3">
        <f t="shared" si="4"/>
        <v>3.2876712328767125E-3</v>
      </c>
      <c r="F48" s="13">
        <f t="shared" si="0"/>
        <v>-1.9233523002949364E-3</v>
      </c>
      <c r="G48" s="14">
        <f t="shared" si="5"/>
        <v>100.02885343277352</v>
      </c>
    </row>
    <row r="49" spans="1:7" x14ac:dyDescent="0.2">
      <c r="A49" s="1">
        <f t="shared" si="1"/>
        <v>42551</v>
      </c>
      <c r="B49" s="11">
        <f t="shared" si="2"/>
        <v>37</v>
      </c>
      <c r="C49" s="3">
        <f t="shared" si="7"/>
        <v>100.02885343277352</v>
      </c>
      <c r="D49" s="4">
        <f t="shared" si="6"/>
        <v>1.3642926999957495E-3</v>
      </c>
      <c r="E49" s="3">
        <f t="shared" si="4"/>
        <v>3.2876712328767125E-3</v>
      </c>
      <c r="F49" s="13">
        <f t="shared" si="0"/>
        <v>-1.923378532880963E-3</v>
      </c>
      <c r="G49" s="14">
        <f t="shared" si="5"/>
        <v>100.02693005424064</v>
      </c>
    </row>
    <row r="50" spans="1:7" x14ac:dyDescent="0.2">
      <c r="A50" s="1">
        <f t="shared" si="1"/>
        <v>42552</v>
      </c>
      <c r="B50" s="11">
        <f t="shared" si="2"/>
        <v>38</v>
      </c>
      <c r="C50" s="3">
        <f t="shared" si="7"/>
        <v>100.02693005424064</v>
      </c>
      <c r="D50" s="4">
        <f t="shared" si="6"/>
        <v>1.3642664670519371E-3</v>
      </c>
      <c r="E50" s="3">
        <f t="shared" si="4"/>
        <v>3.2876712328767125E-3</v>
      </c>
      <c r="F50" s="13">
        <f t="shared" si="0"/>
        <v>-1.9234047658247754E-3</v>
      </c>
      <c r="G50" s="14">
        <f t="shared" si="5"/>
        <v>100.02500664947482</v>
      </c>
    </row>
    <row r="51" spans="1:7" x14ac:dyDescent="0.2">
      <c r="A51" s="1">
        <f t="shared" si="1"/>
        <v>42553</v>
      </c>
      <c r="B51" s="11">
        <f t="shared" si="2"/>
        <v>39</v>
      </c>
      <c r="C51" s="3">
        <f t="shared" si="7"/>
        <v>100.02500664947482</v>
      </c>
      <c r="D51" s="4">
        <f t="shared" si="6"/>
        <v>1.3642402337503336E-3</v>
      </c>
      <c r="E51" s="3">
        <f t="shared" si="4"/>
        <v>3.2876712328767125E-3</v>
      </c>
      <c r="F51" s="13">
        <f t="shared" si="0"/>
        <v>-1.9234309991263789E-3</v>
      </c>
      <c r="G51" s="14">
        <f t="shared" si="5"/>
        <v>100.02308321847569</v>
      </c>
    </row>
    <row r="52" spans="1:7" x14ac:dyDescent="0.2">
      <c r="A52" s="1">
        <f t="shared" si="1"/>
        <v>42554</v>
      </c>
      <c r="B52" s="11">
        <f t="shared" si="2"/>
        <v>40</v>
      </c>
      <c r="C52" s="3">
        <f t="shared" si="7"/>
        <v>100.02308321847569</v>
      </c>
      <c r="D52" s="4">
        <f t="shared" si="6"/>
        <v>1.3642140000909343E-3</v>
      </c>
      <c r="E52" s="3">
        <f t="shared" si="4"/>
        <v>3.2876712328767125E-3</v>
      </c>
      <c r="F52" s="13">
        <f t="shared" si="0"/>
        <v>-1.9234572327857782E-3</v>
      </c>
      <c r="G52" s="14">
        <f t="shared" si="5"/>
        <v>100.0211597612429</v>
      </c>
    </row>
    <row r="53" spans="1:7" x14ac:dyDescent="0.2">
      <c r="A53" s="1">
        <f t="shared" si="1"/>
        <v>42555</v>
      </c>
      <c r="B53" s="11">
        <f t="shared" si="2"/>
        <v>41</v>
      </c>
      <c r="C53" s="3">
        <f t="shared" si="7"/>
        <v>100.0211597612429</v>
      </c>
      <c r="D53" s="4">
        <f t="shared" si="6"/>
        <v>1.3641877660737344E-3</v>
      </c>
      <c r="E53" s="3">
        <f t="shared" si="4"/>
        <v>3.2876712328767125E-3</v>
      </c>
      <c r="F53" s="13">
        <f t="shared" si="0"/>
        <v>-1.9234834668029781E-3</v>
      </c>
      <c r="G53" s="14">
        <f t="shared" si="5"/>
        <v>100.0192362777761</v>
      </c>
    </row>
    <row r="54" spans="1:7" x14ac:dyDescent="0.2">
      <c r="A54" s="1">
        <f t="shared" si="1"/>
        <v>42556</v>
      </c>
      <c r="B54" s="11">
        <f t="shared" si="2"/>
        <v>42</v>
      </c>
      <c r="C54" s="3">
        <f t="shared" si="7"/>
        <v>100.0192362777761</v>
      </c>
      <c r="D54" s="4">
        <f t="shared" si="6"/>
        <v>1.3641615316987289E-3</v>
      </c>
      <c r="E54" s="3">
        <f t="shared" si="4"/>
        <v>3.2876712328767125E-3</v>
      </c>
      <c r="F54" s="13">
        <f t="shared" si="0"/>
        <v>-1.9235097011779836E-3</v>
      </c>
      <c r="G54" s="14">
        <f t="shared" si="5"/>
        <v>100.01731276807493</v>
      </c>
    </row>
    <row r="55" spans="1:7" x14ac:dyDescent="0.2">
      <c r="A55" s="1">
        <f t="shared" si="1"/>
        <v>42557</v>
      </c>
      <c r="B55" s="11">
        <f t="shared" si="2"/>
        <v>43</v>
      </c>
      <c r="C55" s="3">
        <f t="shared" si="7"/>
        <v>100.01731276807493</v>
      </c>
      <c r="D55" s="4">
        <f t="shared" si="6"/>
        <v>1.3641352969659133E-3</v>
      </c>
      <c r="E55" s="3">
        <f t="shared" si="4"/>
        <v>3.2876712328767125E-3</v>
      </c>
      <c r="F55" s="13">
        <f t="shared" si="0"/>
        <v>-1.9235359359107993E-3</v>
      </c>
      <c r="G55" s="14">
        <f t="shared" si="5"/>
        <v>100.01538923213901</v>
      </c>
    </row>
    <row r="56" spans="1:7" x14ac:dyDescent="0.2">
      <c r="A56" s="1">
        <f t="shared" si="1"/>
        <v>42558</v>
      </c>
      <c r="B56" s="11">
        <f t="shared" si="2"/>
        <v>44</v>
      </c>
      <c r="C56" s="3">
        <f t="shared" si="7"/>
        <v>100.01538923213901</v>
      </c>
      <c r="D56" s="4">
        <f t="shared" si="6"/>
        <v>1.3641090618752821E-3</v>
      </c>
      <c r="E56" s="3">
        <f t="shared" si="4"/>
        <v>3.2876712328767125E-3</v>
      </c>
      <c r="F56" s="13">
        <f t="shared" si="0"/>
        <v>-1.9235621710014304E-3</v>
      </c>
      <c r="G56" s="14">
        <f t="shared" si="5"/>
        <v>100.01346566996801</v>
      </c>
    </row>
    <row r="57" spans="1:7" x14ac:dyDescent="0.2">
      <c r="A57" s="1">
        <f t="shared" si="1"/>
        <v>42559</v>
      </c>
      <c r="B57" s="11">
        <f t="shared" si="2"/>
        <v>45</v>
      </c>
      <c r="C57" s="3">
        <f t="shared" si="7"/>
        <v>100.01346566996801</v>
      </c>
      <c r="D57" s="4">
        <f t="shared" si="6"/>
        <v>1.3640828264268306E-3</v>
      </c>
      <c r="E57" s="3">
        <f t="shared" si="4"/>
        <v>3.2876712328767125E-3</v>
      </c>
      <c r="F57" s="13">
        <f t="shared" si="0"/>
        <v>-1.9235884064498819E-3</v>
      </c>
      <c r="G57" s="14">
        <f t="shared" si="5"/>
        <v>100.01154208156156</v>
      </c>
    </row>
    <row r="58" spans="1:7" x14ac:dyDescent="0.2">
      <c r="A58" s="1">
        <f t="shared" si="1"/>
        <v>42560</v>
      </c>
      <c r="B58" s="11">
        <f t="shared" si="2"/>
        <v>46</v>
      </c>
      <c r="C58" s="3">
        <f t="shared" si="7"/>
        <v>100.01154208156156</v>
      </c>
      <c r="D58" s="4">
        <f t="shared" si="6"/>
        <v>1.364056590620554E-3</v>
      </c>
      <c r="E58" s="3">
        <f t="shared" si="4"/>
        <v>3.2876712328767125E-3</v>
      </c>
      <c r="F58" s="13">
        <f t="shared" si="0"/>
        <v>-1.9236146422561586E-3</v>
      </c>
      <c r="G58" s="14">
        <f t="shared" si="5"/>
        <v>100.00961846691931</v>
      </c>
    </row>
    <row r="59" spans="1:7" x14ac:dyDescent="0.2">
      <c r="A59" s="1">
        <f t="shared" si="1"/>
        <v>42561</v>
      </c>
      <c r="B59" s="11">
        <f t="shared" si="2"/>
        <v>47</v>
      </c>
      <c r="C59" s="3">
        <f t="shared" si="7"/>
        <v>100.00961846691931</v>
      </c>
      <c r="D59" s="4">
        <f t="shared" si="6"/>
        <v>1.3640303544564479E-3</v>
      </c>
      <c r="E59" s="3">
        <f t="shared" si="4"/>
        <v>3.2876712328767125E-3</v>
      </c>
      <c r="F59" s="13">
        <f t="shared" si="0"/>
        <v>-1.9236408784202646E-3</v>
      </c>
      <c r="G59" s="14">
        <f t="shared" si="5"/>
        <v>100.00769482604089</v>
      </c>
    </row>
    <row r="60" spans="1:7" x14ac:dyDescent="0.2">
      <c r="A60" s="1">
        <f t="shared" si="1"/>
        <v>42562</v>
      </c>
      <c r="B60" s="11">
        <f t="shared" si="2"/>
        <v>48</v>
      </c>
      <c r="C60" s="3">
        <f t="shared" si="7"/>
        <v>100.00769482604089</v>
      </c>
      <c r="D60" s="4">
        <f t="shared" si="6"/>
        <v>1.3640041179345066E-3</v>
      </c>
      <c r="E60" s="3">
        <f t="shared" si="4"/>
        <v>3.2876712328767125E-3</v>
      </c>
      <c r="F60" s="13">
        <f t="shared" si="0"/>
        <v>-1.9236671149422059E-3</v>
      </c>
      <c r="G60" s="14">
        <f t="shared" si="5"/>
        <v>100.00577115892595</v>
      </c>
    </row>
    <row r="61" spans="1:7" x14ac:dyDescent="0.2">
      <c r="A61" s="1">
        <f t="shared" si="1"/>
        <v>42563</v>
      </c>
      <c r="B61" s="11">
        <f t="shared" si="2"/>
        <v>49</v>
      </c>
      <c r="C61" s="3">
        <f t="shared" si="7"/>
        <v>100.00577115892595</v>
      </c>
      <c r="D61" s="4">
        <f t="shared" si="6"/>
        <v>1.3639778810547259E-3</v>
      </c>
      <c r="E61" s="3">
        <f t="shared" si="4"/>
        <v>3.2876712328767125E-3</v>
      </c>
      <c r="F61" s="13">
        <f t="shared" si="0"/>
        <v>-1.9236933518219867E-3</v>
      </c>
      <c r="G61" s="14">
        <f t="shared" si="5"/>
        <v>100.00384746557413</v>
      </c>
    </row>
    <row r="62" spans="1:7" x14ac:dyDescent="0.2">
      <c r="A62" s="1">
        <f t="shared" si="1"/>
        <v>42564</v>
      </c>
      <c r="B62" s="11">
        <f t="shared" si="2"/>
        <v>50</v>
      </c>
      <c r="C62" s="3">
        <f t="shared" si="7"/>
        <v>100.00384746557413</v>
      </c>
      <c r="D62" s="4">
        <f t="shared" si="6"/>
        <v>1.3639516438171001E-3</v>
      </c>
      <c r="E62" s="3">
        <f t="shared" si="4"/>
        <v>3.2876712328767125E-3</v>
      </c>
      <c r="F62" s="13">
        <f t="shared" si="0"/>
        <v>-1.9237195890596125E-3</v>
      </c>
      <c r="G62" s="14">
        <f t="shared" si="5"/>
        <v>100.00192374598507</v>
      </c>
    </row>
    <row r="63" spans="1:7" x14ac:dyDescent="0.2">
      <c r="A63" s="1">
        <f t="shared" si="1"/>
        <v>42565</v>
      </c>
      <c r="B63" s="11">
        <f t="shared" si="2"/>
        <v>51</v>
      </c>
      <c r="C63" s="3">
        <f t="shared" si="7"/>
        <v>100.00192374598507</v>
      </c>
      <c r="D63" s="4">
        <f t="shared" si="6"/>
        <v>1.3639254062216253E-3</v>
      </c>
      <c r="E63" s="3">
        <f t="shared" si="4"/>
        <v>3.2876712328767125E-3</v>
      </c>
      <c r="F63" s="13">
        <f t="shared" si="0"/>
        <v>-1.9237458266550872E-3</v>
      </c>
      <c r="G63" s="14">
        <f t="shared" si="5"/>
        <v>100.00000000015841</v>
      </c>
    </row>
    <row r="65" spans="5:7" x14ac:dyDescent="0.2">
      <c r="E65" s="3" t="s">
        <v>19</v>
      </c>
      <c r="F65" s="5">
        <f>SUM(F12:F63)</f>
        <v>-9.999999984161681E-2</v>
      </c>
      <c r="G65" s="4" t="s">
        <v>20</v>
      </c>
    </row>
  </sheetData>
  <pageMargins left="0.15972222222222224" right="2.013888888888889E-2" top="0.62986111111111109" bottom="0.22013888888888888" header="0.5" footer="0.12986111111111112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Accretion Model</vt:lpstr>
      <vt:lpstr>Amortization Model</vt:lpstr>
      <vt:lpstr>'Accretion Model'!Cpn</vt:lpstr>
      <vt:lpstr>'Amortization Model'!Cpn</vt:lpstr>
      <vt:lpstr>'Accretion Model'!EndDate</vt:lpstr>
      <vt:lpstr>'Amortization Model'!EndDate</vt:lpstr>
      <vt:lpstr>'Accretion Model'!EYield</vt:lpstr>
      <vt:lpstr>'Amortization Model'!EYield</vt:lpstr>
      <vt:lpstr>'Accretion Model'!FV</vt:lpstr>
      <vt:lpstr>'Amortization Model'!FV</vt:lpstr>
      <vt:lpstr>'Accretion Model'!IDate</vt:lpstr>
      <vt:lpstr>'Amortization Model'!IDate</vt:lpstr>
      <vt:lpstr>'Accretion Model'!MDate</vt:lpstr>
      <vt:lpstr>'Amortization Model'!MDate</vt:lpstr>
      <vt:lpstr>'Accretion Model'!N</vt:lpstr>
      <vt:lpstr>'Amortization Model'!N</vt:lpstr>
      <vt:lpstr>'Accretion Model'!Opening</vt:lpstr>
      <vt:lpstr>'Amortization Model'!Opening</vt:lpstr>
      <vt:lpstr>'Accretion Model'!Par</vt:lpstr>
      <vt:lpstr>'Amortization Model'!Par</vt:lpstr>
      <vt:lpstr>'Accretion Model'!VDate</vt:lpstr>
      <vt:lpstr>'Amortization Model'!VDate</vt:lpstr>
      <vt:lpstr>'Accretion Model'!YY</vt:lpstr>
      <vt:lpstr>'Amortization Model'!YY</vt:lpstr>
    </vt:vector>
  </TitlesOfParts>
  <Company>CS Lucas Associates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Chee Seong</dc:creator>
  <cp:lastModifiedBy>Clarissa</cp:lastModifiedBy>
  <dcterms:created xsi:type="dcterms:W3CDTF">2016-07-20T12:52:12Z</dcterms:created>
  <dcterms:modified xsi:type="dcterms:W3CDTF">2016-07-29T02:42:29Z</dcterms:modified>
</cp:coreProperties>
</file>